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firstSheet="3" activeTab="8"/>
  </bookViews>
  <sheets>
    <sheet name="งบแสดงฐานะการเงิน" sheetId="1" r:id="rId1"/>
    <sheet name="หมายเหตุ" sheetId="2" r:id="rId2"/>
    <sheet name="งบทรัพย์สิน" sheetId="3" r:id="rId3"/>
    <sheet name="งบทดลอง" sheetId="4" r:id="rId4"/>
    <sheet name="หมายเหตุลบทดลอง" sheetId="5" r:id="rId5"/>
    <sheet name="รายรับ - รายจ่ายปี57" sheetId="6" r:id="rId6"/>
    <sheet name="รายงานรายรับ" sheetId="7" r:id="rId7"/>
    <sheet name="กระดาษทำการ" sheetId="8" r:id="rId8"/>
    <sheet name="หมายเหตุกระดาษทำการ" sheetId="9" r:id="rId9"/>
  </sheets>
  <definedNames>
    <definedName name="_xlnm.Print_Area" localSheetId="1">'หมายเหตุ'!$A$1:$C$34</definedName>
    <definedName name="_xlnm.Print_Area" localSheetId="8">'หมายเหตุกระดาษทำการ'!$A$1:$C$34</definedName>
    <definedName name="_xlnm.Print_Area" localSheetId="4">'หมายเหตุลบทดลอง'!$A$1:$C$34</definedName>
  </definedNames>
  <calcPr fullCalcOnLoad="1"/>
</workbook>
</file>

<file path=xl/sharedStrings.xml><?xml version="1.0" encoding="utf-8"?>
<sst xmlns="http://schemas.openxmlformats.org/spreadsheetml/2006/main" count="483" uniqueCount="314">
  <si>
    <t>องค์การบริหารส่วนตำบลละลมใหม่พัฒนา</t>
  </si>
  <si>
    <t>เงินอุดหนุน</t>
  </si>
  <si>
    <t>รายรับ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</si>
  <si>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</si>
  <si>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</si>
  <si>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</si>
  <si>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</si>
  <si>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</si>
  <si>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</si>
  <si>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องค์การบริหารส่วนตำบลละลมใหม่พัฒนา   อำเภอโชคชัย    จังหวัดนครราชสีมา</t>
  </si>
  <si>
    <t>งบแสดงฐานะการเงิน</t>
  </si>
  <si>
    <t>ทรัพย์สินตามงบทรัพย์สิน</t>
  </si>
  <si>
    <t>เงินฝาก ธกส.(ออมทรัพย์)โชคชัย</t>
  </si>
  <si>
    <t>เงินฝาก ธกส.(ประจำ)โชคชัย</t>
  </si>
  <si>
    <t>หนี้สินและเงินสะสม</t>
  </si>
  <si>
    <t>ทุนทรัพย์สิน</t>
  </si>
  <si>
    <t>เงินทุนสำรองเงินสะสม</t>
  </si>
  <si>
    <t>กระดาษทำการ</t>
  </si>
  <si>
    <t>งบทดลอง</t>
  </si>
  <si>
    <t>ใบผ่านบัญชีทั่วไป (ปรับปรุง)</t>
  </si>
  <si>
    <t>เงินสะสม</t>
  </si>
  <si>
    <t>เงินรับฝาก (หมายเหตุ 1)</t>
  </si>
  <si>
    <t>ทรัพย์สิน</t>
  </si>
  <si>
    <t>รายจ่ายอื่น</t>
  </si>
  <si>
    <t>ใบผ่านบัญชีทั่วไป (ปิดบัญชี)</t>
  </si>
  <si>
    <t xml:space="preserve"> -2-</t>
  </si>
  <si>
    <t>องค์การบริหารส่วนตำบลละลมใหม่พัฒนา  อำเภอโชคชัย    จังหวัดนครราชสีมา</t>
  </si>
  <si>
    <t>ประมาณการ</t>
  </si>
  <si>
    <t>รายรับจริง</t>
  </si>
  <si>
    <t xml:space="preserve"> +</t>
  </si>
  <si>
    <t>สูง</t>
  </si>
  <si>
    <t xml:space="preserve"> -</t>
  </si>
  <si>
    <t>ต่ำ</t>
  </si>
  <si>
    <t>รายรับตามประมาณการ</t>
  </si>
  <si>
    <t xml:space="preserve">     </t>
  </si>
  <si>
    <t>ภาษีอากร</t>
  </si>
  <si>
    <t>ค่าธรรมเนียม ค่าปรับ  ค่าใบอนุญาต</t>
  </si>
  <si>
    <t>+</t>
  </si>
  <si>
    <t>รายได้จากทรัพย์สิน</t>
  </si>
  <si>
    <t>-</t>
  </si>
  <si>
    <t>รายได้เบ็ดเตล็ด</t>
  </si>
  <si>
    <t>ภาษีจัดสรร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</si>
  <si>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</si>
  <si>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</si>
  <si>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</si>
  <si>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รวมรายรับทั้งสิ้น</t>
  </si>
  <si>
    <t>รายจ่ายจริง</t>
  </si>
  <si>
    <t>รายจ่ายตามประมาณการ</t>
  </si>
  <si>
    <t xml:space="preserve"> </t>
  </si>
  <si>
    <t>งบกลาง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</si>
  <si>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</si>
  <si>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</si>
  <si>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</si>
  <si>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รายจ่าย</t>
  </si>
  <si>
    <t>(ต่ำกว่า)</t>
  </si>
  <si>
    <t>เรียน   นายกองค์การบริหารส่วนตำบลละลมใหม่พัฒนา</t>
  </si>
  <si>
    <t xml:space="preserve"> -   เพื่อโปรดทราบ</t>
  </si>
  <si>
    <t>(  นางพัฒนา         เหมือนจิตต์  )                                       (  นายสนธยา          ภักดีกิจ  )</t>
  </si>
  <si>
    <t>ทราบ</t>
  </si>
  <si>
    <t xml:space="preserve">   นายกองค์การบริหารส่วนตำบลละลมใหม่พัฒนา</t>
  </si>
  <si>
    <t>รายได้จากทุน</t>
  </si>
  <si>
    <t>องค์การบริหารส่วนตำบลละลมใหม่พัฒนา   อำเภอโชคชัย   จังหวัดนครราชสีมา</t>
  </si>
  <si>
    <t>งบทดลอง (หลังปิดบัญชี)</t>
  </si>
  <si>
    <t>ชื่อบัญชี</t>
  </si>
  <si>
    <t>รหัสบัญชี</t>
  </si>
  <si>
    <t>เดบิต</t>
  </si>
  <si>
    <t>เครดิต</t>
  </si>
  <si>
    <t>เรียน  นายกองค์การบริหารส่วนตำบลละลมใหม่พัฒนา</t>
  </si>
  <si>
    <t>นายกองค์การบริหารส่วนตำบลละลมใหม่พัฒนา</t>
  </si>
  <si>
    <t>งบทรัพย์สิน</t>
  </si>
  <si>
    <t>ประเภททรัพย์สิน</t>
  </si>
  <si>
    <t xml:space="preserve"> ยอดยกมา </t>
  </si>
  <si>
    <t xml:space="preserve"> รับเพิ่มงวดนี้ </t>
  </si>
  <si>
    <t xml:space="preserve"> จำหน่าย </t>
  </si>
  <si>
    <t xml:space="preserve"> ยกไปงวดหน้า </t>
  </si>
  <si>
    <t>ทรัพย์สินเกิดจาก</t>
  </si>
  <si>
    <t xml:space="preserve"> จำนวนเงิน </t>
  </si>
  <si>
    <t xml:space="preserve"> จากงวดก่อน </t>
  </si>
  <si>
    <t xml:space="preserve"> งวดนี้ </t>
  </si>
  <si>
    <t>ก. อสังหาริมทรัพย์</t>
  </si>
  <si>
    <t>ก. รายได้องค์การบริหารส่วนตำบล</t>
  </si>
  <si>
    <t xml:space="preserve"> -อาคารสำนักงาน</t>
  </si>
  <si>
    <t>ข.จ่ายขาดเงินสะสม</t>
  </si>
  <si>
    <t xml:space="preserve"> -อาคารตลาดนัดชุมชน</t>
  </si>
  <si>
    <t>ค.เงินอุดหนุนโครงการถ่ายโอน</t>
  </si>
  <si>
    <t xml:space="preserve"> -อาคารที่พักสายตรวจ</t>
  </si>
  <si>
    <t>ง.กระตุ้นเศรษฐกิจ</t>
  </si>
  <si>
    <t xml:space="preserve"> -รั้วรอบอาคาร อบต.</t>
  </si>
  <si>
    <t>จ.เงินอุดหนุนรัฐบาล</t>
  </si>
  <si>
    <t xml:space="preserve"> -รั้วรอบอาคารศูนย์พัฒนาเด็กเล็ก</t>
  </si>
  <si>
    <t xml:space="preserve"> -ระบบประปาหมู่บ้าน</t>
  </si>
  <si>
    <t>ช.เงินอุดหนุนไทยเข้มแข็ง 2555</t>
  </si>
  <si>
    <t xml:space="preserve"> -ระบบประปาหมู่บ้านขนาดกลาง</t>
  </si>
  <si>
    <t xml:space="preserve"> -ระบบประปาหมู่บ้านขนาดใหญ่</t>
  </si>
  <si>
    <t xml:space="preserve"> -หอถังสูงประปาระบบน้ำสะอาด</t>
  </si>
  <si>
    <t xml:space="preserve"> -ลานจอดรถ  อบต.</t>
  </si>
  <si>
    <t xml:space="preserve"> -อาคารศาลาประชาคม</t>
  </si>
  <si>
    <t xml:space="preserve"> -อาคารเอนกประสงค์</t>
  </si>
  <si>
    <t xml:space="preserve"> -หอประชุม  อบต.</t>
  </si>
  <si>
    <t xml:space="preserve"> -ศูนย์พัฒนาเด็กเล็ก</t>
  </si>
  <si>
    <t xml:space="preserve"> -โรงอาหารศูนย์พัฒนาเด็กเล็ก</t>
  </si>
  <si>
    <t xml:space="preserve"> -เหล็กดัด</t>
  </si>
  <si>
    <t xml:space="preserve"> -เสาธง</t>
  </si>
  <si>
    <t xml:space="preserve"> -ศาลพระภูมิ</t>
  </si>
  <si>
    <t xml:space="preserve"> -เตาเผาขยะ</t>
  </si>
  <si>
    <t xml:space="preserve"> -ป้ายประกาศ</t>
  </si>
  <si>
    <t xml:space="preserve"> -ถนนคอนกรีตเสริมเหล็ก</t>
  </si>
  <si>
    <t xml:space="preserve"> -ถนนลาดยาง</t>
  </si>
  <si>
    <t xml:space="preserve"> -รางระบายน้ำ</t>
  </si>
  <si>
    <t xml:space="preserve"> -เขื่อน</t>
  </si>
  <si>
    <t>ข. สังหาริมทรัพย์</t>
  </si>
  <si>
    <t xml:space="preserve"> -ครุภัณฑ์สำนักงาน</t>
  </si>
  <si>
    <t xml:space="preserve"> -ครุภัณฑ์งานบ้านงานครัว</t>
  </si>
  <si>
    <t xml:space="preserve"> -ครุภัณฑ์โฆษณาและเผยแพร่</t>
  </si>
  <si>
    <t xml:space="preserve"> -ครุภัณฑ์ยานพาหนะและขนส่ง</t>
  </si>
  <si>
    <t xml:space="preserve"> -ครุภัณฑ์คอมพิวเตอร์</t>
  </si>
  <si>
    <t xml:space="preserve"> -ครุภัณฑ์สำรวจ</t>
  </si>
  <si>
    <t xml:space="preserve"> -ครุภัณฑ์วิทยาศาสตร์</t>
  </si>
  <si>
    <t xml:space="preserve"> -ครุภัณฑ์ไฟฟ้าและวิทยุ</t>
  </si>
  <si>
    <t xml:space="preserve"> -อาคารเรียนศูนย์พัฒนาเด็กเล็ก</t>
  </si>
  <si>
    <t xml:space="preserve"> -ห้องน้ำศูนย์พัฒนาเด็กเล็ก</t>
  </si>
  <si>
    <t>บัญชีเงินรับฝาก</t>
  </si>
  <si>
    <t>รวม</t>
  </si>
  <si>
    <t>บัญชีรายจ่ายค้างจ่าย</t>
  </si>
  <si>
    <t>บัญชีรายจ่ายรอจ่าย</t>
  </si>
  <si>
    <t>รายจ่ายที่จ่ายจากเงินอุดหนุนที่รัฐบาลให้โดยระบุวัตถุประสงค์</t>
  </si>
  <si>
    <t>ฉ.เงินอุดหนุนเฉพาะกิจ</t>
  </si>
  <si>
    <t>เงินฝาก ธ.กรุงไทย (ออมทรัพย์)</t>
  </si>
  <si>
    <t>เลขที่ 344-0-48430-0</t>
  </si>
  <si>
    <t>เลขที่ 01721-2-49173-3</t>
  </si>
  <si>
    <t>เลขที่ 01721-2-63080-6</t>
  </si>
  <si>
    <t>เลขที่ 30721-4-12488-3</t>
  </si>
  <si>
    <t>เลขที่ 052500737623</t>
  </si>
  <si>
    <t>ลูกหนี้ - ภาษีบำรุงท้องที่</t>
  </si>
  <si>
    <t>เงินทุนโครงการเศรษฐกิจชุมชน</t>
  </si>
  <si>
    <t xml:space="preserve"> -  เพื่อโปรดทราบ</t>
  </si>
  <si>
    <t>(  นางพัฒนา               เหมือนจิตต์ )                                           ( นายสนธยา               ภักดีกิจ )</t>
  </si>
  <si>
    <t xml:space="preserve">         ผู้อำนวยการกองคลัง                                                         ปลัดองค์การบริหารส่วนตำบล</t>
  </si>
  <si>
    <t>( นายนำ  ปลอดกระโทก )</t>
  </si>
  <si>
    <t>เงินมัดจำประกันสัญญา</t>
  </si>
  <si>
    <t>เงินส่วนลด  6 %</t>
  </si>
  <si>
    <t>เงินอุดหนุนทั่วไป</t>
  </si>
  <si>
    <t xml:space="preserve">                                     ผู้อำนวยการกองคลัง                                              ปลัดองค์การบริหารส่วนตำบล</t>
  </si>
  <si>
    <t>(  นายนำ      ปลอดกระโทก  )</t>
  </si>
  <si>
    <t>เงินฝาก ธ.กรุงไทย จำกัด (ออมทรัพย์)โชคชัย เลขที่ 344-0-48430-0</t>
  </si>
  <si>
    <t>เงินฝาก ธกส.(ออมทรัพย์)โชคชัย เลขที่ 01721-2-49173-3</t>
  </si>
  <si>
    <t>เงินฝาก ธกส.(ออมทรัพย์)โชคชัย เลขที่ 01721-2-63080-6</t>
  </si>
  <si>
    <t>เงินฝาก ธกส.(ประจำ)โชคชัย       เลขที่  30721-4-12488-3</t>
  </si>
  <si>
    <t>เงินฝาก ธ.ออมสิน(เผื่อเรียก)โชคชัย เลขที่ 0-5250073762-3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</si>
  <si>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</si>
  <si>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เงินฝาก ธ.กรุงไทย สาขาโชคชัย (ออมทรัพย์) เลขที่ 344-0-48430-0</t>
  </si>
  <si>
    <t>เงินฝาก ธกส. สาขาโชคชัย (ออมทรัพย์) เลขที่ 01-721-2-49173-3</t>
  </si>
  <si>
    <t>เงินฝาก ธกส. สาขาโชคชัย (ออมทรัพย์) เลขที่ 01-721-2-63080-6</t>
  </si>
  <si>
    <t>เงินฝากธนาคารออมสิน สาขาโชคชัย (เผื่อเรียก) เลขที่ 0-5250073762-3</t>
  </si>
  <si>
    <t>เงินฝาก ธกส. สาขาโชคชัย (ประจำ)       เลขที่ 30-721-4-12488-3</t>
  </si>
  <si>
    <t xml:space="preserve"> -ก่อสร้างกันสาด</t>
  </si>
  <si>
    <t xml:space="preserve"> -จุดตัดสิน</t>
  </si>
  <si>
    <t xml:space="preserve"> -ครุภัณฑ์ก่อสร้าง</t>
  </si>
  <si>
    <t xml:space="preserve"> -ครุภัณฑ์การศึกษา</t>
  </si>
  <si>
    <t xml:space="preserve"> -ครุภัณฑ์กีฬา</t>
  </si>
  <si>
    <t xml:space="preserve"> -ครุภัณฑ์อื่นๆ</t>
  </si>
  <si>
    <t xml:space="preserve">       (ลงชื่อ).............................................                     (ลงชื่อ).............................................                          (ลงชื่อ).................................................</t>
  </si>
  <si>
    <t xml:space="preserve">              (  นางพัฒนา          เหมือนจิตต์  )                                (  นายสนธยา           ภักดีกิจ  )                                      (  นายนำ       ปลอดกระโทก  )</t>
  </si>
  <si>
    <t xml:space="preserve">                       ผู้อำนวยการกองคลัง                                         ปลัดองค์การบริหารส่วนตำบล                            นายกองค์การบริหารส่วนตำบลละลมใหม่พัฒนา</t>
  </si>
  <si>
    <t>เงินรับฝาก  (หมายเหตุ 1 )</t>
  </si>
  <si>
    <t>รายจ่ายรอจ่าย  (หมายเหตุ 2 )</t>
  </si>
  <si>
    <t>รายจ่ายค้างจ่าย  (หมายเหตุ 3 )</t>
  </si>
  <si>
    <t>รายการ</t>
  </si>
  <si>
    <t>รวมเดือนนี้</t>
  </si>
  <si>
    <t>รวมตั้งแต่ต้นปี</t>
  </si>
  <si>
    <t>สูง / ต่ำกว่า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</si>
  <si>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</si>
  <si>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</si>
  <si>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</si>
  <si>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</si>
  <si>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3. ภาษีป้าย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</si>
  <si>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</si>
  <si>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</si>
  <si>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</si>
  <si>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</si>
  <si>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</si>
  <si>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2. ค่ารับรองสำเนาและถ่ายเอกสาร</t>
  </si>
  <si>
    <t>3. รายได้เบ็ดเตล็ดอื่น ๆ</t>
  </si>
  <si>
    <t>หมวดรายได้จากทุน</t>
  </si>
  <si>
    <t>1. ค่าขายทอดตลาดทรัพย์สิน</t>
  </si>
  <si>
    <t>หน้า  2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</si>
  <si>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</si>
  <si>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</si>
  <si>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1.  ภาษีมูลค่าเพิ่ม</t>
  </si>
  <si>
    <t>2. ภาษีมูลค่าเพิ่ม 1 ใน 9</t>
  </si>
  <si>
    <t>3.  ภาษีธุรกิจเฉพาะ</t>
  </si>
  <si>
    <t>4.  ภาษีสุรา</t>
  </si>
  <si>
    <t>5.  ภาษีสรรพสามิต</t>
  </si>
  <si>
    <t>6.  ค่าภาคหลวงแร่</t>
  </si>
  <si>
    <t>7.  ค่าภาคหลวงปิโตรเลียม</t>
  </si>
  <si>
    <t>8.  ค่าธรรมเนียมจดทะเบียนสิทธิและนิติกรรมที่ดิน  กฎหมายที่ดิน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</si>
  <si>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</si>
  <si>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</si>
  <si>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</si>
  <si>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</si>
  <si>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รวมรายรับทั้งสิ้น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</si>
  <si>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</si>
  <si>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</si>
  <si>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เงินอุดหนุน-ค่าใช้จ่ายในการก่อสร้างศูนย์พัฒนาคุณภาพชีวิตและส่งเสริมอาชีพ</t>
  </si>
  <si>
    <t>ผู้สูงอายุ</t>
  </si>
  <si>
    <t>เงินอุดหนุน-ค่าใช้จ่ายในการจัดซื้อครุภัณฑ์ของศูนย์พัฒนาคุณภาพชีวิตและส่งเสริม</t>
  </si>
  <si>
    <t>อาชีพผู้สูงอายุ</t>
  </si>
  <si>
    <t>หมายเหตุ 1  ประกอบงบทดลองหลังปิดบัญชี ณ วันที่    30   กันยายน     2557</t>
  </si>
  <si>
    <t>เงินค่าใช้จ่าย 5%</t>
  </si>
  <si>
    <t>ค่ารักษาพยาบาล</t>
  </si>
  <si>
    <t>หมายเหตุ 2  ประกอบงบทดลองหลังปิดบัญชี ณ วันที่    30   กันยายน     2557</t>
  </si>
  <si>
    <t>รายจ่ายอื่น-เงินประโยชน์ตอบแทนอื่นเป็นกรณีพิเศษค้างจ่ายปีงบประมาณ พ.ศ. 2557 (สำนักปลัด)</t>
  </si>
  <si>
    <t>รายจ่ายอื่น-เงินประโยชน์ตอบแทนอื่นเป็นกรณีพิเศษค้างจ่ายปีงบประมาณ พ.ศ. 2557 (กองคลัง)</t>
  </si>
  <si>
    <t>รายจ่ายอื่น-เงินประโยชน์ตอบแทนอื่นเป็นกรณีพิเศษค้างจ่ายปีงบประมาณ พ.ศ. 2557 (กองช่าง)</t>
  </si>
  <si>
    <t>รายจ่ายอื่น-เงินประโยชน์ตอบแทนอื่นเป็นกรณีพิเศษค้างจ่ายปีงบประมาณ พ.ศ. 2557 (ส่วนสาธารณสุข)</t>
  </si>
  <si>
    <t>รายจ่ายอื่น-เงินประโยชน์ตอบแทนอื่นเป็นกรณีพิเศษค้างจ่ายปีงบประมาณ พ.ศ. 2557 (ส่วนการศึกษา)</t>
  </si>
  <si>
    <t>หมายเหตุ 3  ประกอบงบทดลองหลังปิดบัญชี ณ วันที่    30   กันยายน     2557</t>
  </si>
  <si>
    <t>เงินสำรองจ่าย-โครงการปรับปรุงไหล่ทางถนนคอนกรีตถนนสายหลัก ม. 4 บ้านละลม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</si>
  <si>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</si>
  <si>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รายจ่ายเพื่อให้ได้มาซึ่งบริการ-ค่าจ้างเหมาขุดลอกร่องระบายน้ำ คสล.ม. 2,ม.3 และ ม. 10</t>
  </si>
  <si>
    <t>รายจ่ายเพื่อให้ได้มาซึ่งบริการ-ค่าจ้างเหมายามเผ้าที่ทำการ อบต. เดือน กันยายน 2557</t>
  </si>
  <si>
    <t>รายจ่ายเพื่อให้ได้มาซึ่งบริการ-ค่าจ้างเหมาแม่บ้านทำความสะอาด อบต. เดือน กันยายน 2557</t>
  </si>
  <si>
    <t>รายจ่ายเพื่อให้ได้มาซึ่งบริการ-ค่าจ้างเหมาเครื่องถ่ายเอกสาร เดือน กันยายน 2557</t>
  </si>
  <si>
    <t>ค่าอาหารเสริม(นม)ศูนย์พัฒนาเด็กเล็ก อบต. เดือน กันยายน 2557</t>
  </si>
  <si>
    <t>ค่าอาหารเสริม(นม)โรงเรียน สพฐ. เดือน กันยายน 2557</t>
  </si>
  <si>
    <t xml:space="preserve">ค่าอาหารกลางวันศูนย์พัฒนาเด็กเล็ก อบต. เดือน กันยายน 2557 </t>
  </si>
  <si>
    <t>ค่าอาหารกลางวันศูนย์พัฒนาเด็กเล็ก อบต. เดือน ตุลาคม 2557</t>
  </si>
  <si>
    <t>ค่าวัสดุเชื้อเพลิงและหล่อลื่น เดือน กันยายน 2557</t>
  </si>
  <si>
    <t>ค่าที่ดินและสิ่งก่อสร้าง-โครงการก่อสร้างถนนลูกรัง ม. 9 คลองยาง-บ้านโกรกกัดลิ้น</t>
  </si>
  <si>
    <t>ณ วันที่  30  กันยายน    2557</t>
  </si>
  <si>
    <t>110201</t>
  </si>
  <si>
    <t>110202</t>
  </si>
  <si>
    <t>ลูกหนี้อื่น ๆ - เงินทุนโครงการเศรษฐกิจชุมชน</t>
  </si>
  <si>
    <t>110604</t>
  </si>
  <si>
    <t>110602</t>
  </si>
  <si>
    <t>230100</t>
  </si>
  <si>
    <t>210500</t>
  </si>
  <si>
    <t>210402</t>
  </si>
  <si>
    <t>320000</t>
  </si>
  <si>
    <t>300000</t>
  </si>
  <si>
    <t>งบรายรับ - รายจ่ายตามงบประมาณ  ประจำปี  2557</t>
  </si>
  <si>
    <t>ตั้งแต่วันที่  1  ตุลาคม   2556 ถึง วันที่  30  กันยายน    2557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</si>
  <si>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</si>
  <si>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</si>
  <si>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</si>
  <si>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</si>
  <si>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บัญชีรายละเอียดประกอบงบงบรายรับ - รายจ่าย  ประจำปี  2557</t>
  </si>
  <si>
    <t>1.  ค่าธรรมเนียมเกี่ยวกับใบอนุญาตการขายสุรา</t>
  </si>
  <si>
    <t>412103</t>
  </si>
  <si>
    <t>412000</t>
  </si>
  <si>
    <t>2.  ค่าธรรมเนียมเกี่ยวกับการควบคุมอาคาร</t>
  </si>
  <si>
    <t>3.  ค่าธรรมเนียม ปิด โปรย ติดตั้งแผ่นป้ายประกาศ</t>
  </si>
  <si>
    <t>4.  ค่าธรรมเนียมจดทะเบียนพาณิชย์</t>
  </si>
  <si>
    <t>5.  ค่าปรับการผิดสัญญา</t>
  </si>
  <si>
    <t>6.  ค่าใบอนุญาตรับทำการเก็บ ขน สิ่งปฏิกูล และขยะมูลฝอย</t>
  </si>
  <si>
    <t>7. ค่าใบอนุญาตประกอบการค้าสำหรับกิจการที่เป็นอันตรายต่อสุขภาพ</t>
  </si>
  <si>
    <t>8.  ค่าใบอนุญาตจำหน่ายสินค้าในที่หรือทางสาธารณะ</t>
  </si>
  <si>
    <t>9.  ค่าใบอนุญาตเกี่ยวกับการควบคุมอาคาร</t>
  </si>
  <si>
    <t>411000</t>
  </si>
  <si>
    <t>412301</t>
  </si>
  <si>
    <t>412303</t>
  </si>
  <si>
    <t>412305</t>
  </si>
  <si>
    <t>412121</t>
  </si>
  <si>
    <t>413000</t>
  </si>
  <si>
    <t>413003</t>
  </si>
  <si>
    <t>415000</t>
  </si>
  <si>
    <t>415004</t>
  </si>
  <si>
    <t>415007</t>
  </si>
  <si>
    <t>415999</t>
  </si>
  <si>
    <t>416000</t>
  </si>
  <si>
    <t>416001</t>
  </si>
  <si>
    <t>9.  ภาษีและค่าธรรมเนียมรถยนต์หรือล้อเลื่อน</t>
  </si>
  <si>
    <t>1.  โครงการสร้างหลักประกันด้านรายได้แก่ผู้สูงอายุ</t>
  </si>
  <si>
    <t>2.  โครงการเสริมสร้างสวัสดิการทางสังคมให้แก่ผู้พิการหรือทุลภาพ</t>
  </si>
  <si>
    <t>3.  สำหรับสนับสนุนศูนย์พัฒนาเด็กเล็ก อบต.</t>
  </si>
  <si>
    <t>4.  สำหรับฟื้นฟูผู้ติดยาเสพติด</t>
  </si>
  <si>
    <t>5.  ค่าสื่อการเรียนการสอนและวัสดุการศึกษาศูนย์พัฒนาเด็กเล็ก อบต.</t>
  </si>
  <si>
    <t>ณ  วันที่  30  กันยายน    2557</t>
  </si>
  <si>
    <t>รายจ่ายรอจ่าย  (หมายเหตุ 2)</t>
  </si>
  <si>
    <t>รายจ่ายค้างจ่าย   (หมายเหตุ 3)</t>
  </si>
  <si>
    <t>เงินอุดหนุน-ค่าใช้จ่ายในการก่อสร้างศูนย์พัฒนาคุณ</t>
  </si>
  <si>
    <t>ภาพชีวิตและส่งเสริมอาชีพผู้สูงอายุ</t>
  </si>
  <si>
    <t>เงินอุดหนุน-ค่าใช้จ่ายในการจัดซื้อครุภัณฑ์ของศูนย์</t>
  </si>
  <si>
    <t>พัฒนาคุณภาพชีวิตและส่งเสริมอาชีพผู้สูงอายุ</t>
  </si>
  <si>
    <t>เงินสะสม 1 ตุลาคม 2556</t>
  </si>
  <si>
    <t>บวก  รายรับเงินสะสม</t>
  </si>
  <si>
    <t xml:space="preserve">เงินสะสม </t>
  </si>
  <si>
    <t>หัก     จ่ายขาดเงินสะสม</t>
  </si>
  <si>
    <t>เงินสะสม  30  กันยายน  2557</t>
  </si>
  <si>
    <t>เงินฝากธนาคาร ออมสิน (เผื่อเรียก) โชคชัย</t>
  </si>
  <si>
    <t xml:space="preserve">เงินฝากธนาคาร ออมสิน (เผื่อเรียกพิเศษ </t>
  </si>
  <si>
    <t>หมายเหตุ 1  ประกอบงบแสดงฐานะการเงิน ณ วันที่    30   กันยายน     2557</t>
  </si>
  <si>
    <t>หมายเหตุ 2  ประกอบงบแสดงฐานะการเงิน ณ วันที่    30   กันยายน     2557</t>
  </si>
  <si>
    <t>หมายเหตุ 3  ประกอบงบแสดงฐานะการเงิน ณ วันที่    30   กันยายน     2557</t>
  </si>
  <si>
    <t>เงินฝาก ธ.ออมสิน(เผื่อเรียกพิเศษ 11 เดือน)โชคชัย เลขที่ 300016953717</t>
  </si>
  <si>
    <t>ค่าจ้างพักงานจ้างฝ่ายประจำ</t>
  </si>
  <si>
    <t>ลูกหนี้-ภาษีบำรุงท้องที่</t>
  </si>
  <si>
    <t>ลูกหนี้อื่น ๆ-เงินทุนโครงการเศรษฐกิจชุมชน</t>
  </si>
  <si>
    <t>รายจ่ายรอจ่าย (หมายเหตุ 2)</t>
  </si>
  <si>
    <t>รายจ่ายค้างจ่าย (หมายเหตุ 3)</t>
  </si>
  <si>
    <t>ณ  วันที่    30    กันยายน       2557</t>
  </si>
  <si>
    <t xml:space="preserve"> -ศาลาพัก</t>
  </si>
  <si>
    <t xml:space="preserve"> -อาคารซุ้มประตู</t>
  </si>
  <si>
    <t>เงินอุดหนุน-ค่าใช้จ่ายในการจัดซื้อครุภัณฑ์ของศูนย์พัฒนาคุณภาพชีวิตและ</t>
  </si>
  <si>
    <t>ส่งเสริมอาชีพผู้สูงอายุ</t>
  </si>
  <si>
    <t xml:space="preserve">                                                                          (  นางพัฒนา       เหมือนจิตต์  )                                                          (  นายสนธยา      ภักดีกิจ  )                                                          (  นายนำ       ปลอดกระโทก   )</t>
  </si>
  <si>
    <t xml:space="preserve">                                                                                   (ลงชื่อ).....................................................                                        (ลงชื่อ).........................................................                                        (ลงชื่อ)..........................................................</t>
  </si>
  <si>
    <t xml:space="preserve">                                                                                                                      ผู้อำนวยการกองคลัง                                                              ปลัดองค์การบริหารส่วนตำบล                                  นายกองค์การบริหารส่วนตำบลละลมใหม่พัฒนา</t>
  </si>
  <si>
    <t>ณ วันที่ 30 กันยายน  2557</t>
  </si>
  <si>
    <t>11 เดือน) โชคชัย เลขที่ 300016953717</t>
  </si>
  <si>
    <t>เงินฝากธนาคารออมสิน สาขาโชคชัย (เผื่อเรียกพิเศษ 11 เดือน) เลขที่ 300016953717</t>
  </si>
  <si>
    <t>หมายเหตุ 1  ประกอบกระดาษทำการ ณ วันที่    30   กันยายน     2557</t>
  </si>
  <si>
    <t>หมายเหตุ 2  ประกอบกระดาษทำการ ณ วันที่    30   กันยายน     2557</t>
  </si>
  <si>
    <t>หมายเหตุ 3  ประกอบกระดาษทำการ ณ วันที่    30   กันยายน     2557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</si>
</sst>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_);_(* \(#,##0\);_(* &quot;-&quot;??_);_(@_)"/>
    <numFmt numFmtId="192" formatCode="#,##0.00;[Red]#,##0.00"/>
    <numFmt numFmtId="193" formatCode="[$-F800]dddd\,\ mmmm\ dd\,\ yyyy"/>
    <numFmt numFmtId="194" formatCode="[$-41E]d\ mmmm\ 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ngsana New"/>
      <family val="1"/>
    </font>
    <font>
      <sz val="13"/>
      <name val="TH SarabunPSK"/>
      <family val="2"/>
    </font>
    <font>
      <sz val="13"/>
      <name val="Arial"/>
      <family val="2"/>
    </font>
    <font>
      <b/>
      <sz val="14"/>
      <name val="Angsana New"/>
      <family val="1"/>
    </font>
    <font>
      <sz val="11.5"/>
      <name val="Angsana New"/>
      <family val="1"/>
    </font>
    <font>
      <u val="single"/>
      <sz val="11.5"/>
      <name val="Angsana New"/>
      <family val="1"/>
    </font>
    <font>
      <u val="singleAccounting"/>
      <sz val="11.5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1"/>
      <name val="Angsana New"/>
      <family val="1"/>
    </font>
    <font>
      <b/>
      <sz val="11.5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191" fontId="8" fillId="0" borderId="0" xfId="43" applyNumberFormat="1" applyFont="1" applyAlignment="1">
      <alignment/>
    </xf>
    <xf numFmtId="43" fontId="8" fillId="0" borderId="0" xfId="43" applyNumberFormat="1" applyFont="1" applyAlignment="1">
      <alignment/>
    </xf>
    <xf numFmtId="0" fontId="9" fillId="0" borderId="10" xfId="49" applyFont="1" applyBorder="1" applyAlignment="1">
      <alignment horizontal="center"/>
      <protection/>
    </xf>
    <xf numFmtId="187" fontId="8" fillId="0" borderId="11" xfId="43" applyNumberFormat="1" applyFont="1" applyBorder="1" applyAlignment="1">
      <alignment/>
    </xf>
    <xf numFmtId="43" fontId="8" fillId="0" borderId="11" xfId="43" applyNumberFormat="1" applyFont="1" applyBorder="1" applyAlignment="1">
      <alignment/>
    </xf>
    <xf numFmtId="0" fontId="8" fillId="0" borderId="12" xfId="49" applyFont="1" applyBorder="1">
      <alignment/>
      <protection/>
    </xf>
    <xf numFmtId="187" fontId="8" fillId="0" borderId="13" xfId="49" applyNumberFormat="1" applyFont="1" applyBorder="1">
      <alignment/>
      <protection/>
    </xf>
    <xf numFmtId="187" fontId="8" fillId="0" borderId="0" xfId="43" applyFont="1" applyBorder="1" applyAlignment="1">
      <alignment/>
    </xf>
    <xf numFmtId="0" fontId="8" fillId="0" borderId="13" xfId="49" applyFont="1" applyBorder="1">
      <alignment/>
      <protection/>
    </xf>
    <xf numFmtId="187" fontId="8" fillId="0" borderId="13" xfId="43" applyNumberFormat="1" applyFont="1" applyBorder="1" applyAlignment="1">
      <alignment/>
    </xf>
    <xf numFmtId="43" fontId="8" fillId="0" borderId="13" xfId="43" applyNumberFormat="1" applyFont="1" applyBorder="1" applyAlignment="1">
      <alignment/>
    </xf>
    <xf numFmtId="43" fontId="8" fillId="0" borderId="13" xfId="49" applyNumberFormat="1" applyFont="1" applyBorder="1" applyAlignment="1">
      <alignment horizontal="center"/>
      <protection/>
    </xf>
    <xf numFmtId="187" fontId="8" fillId="0" borderId="13" xfId="43" applyNumberFormat="1" applyFont="1" applyBorder="1" applyAlignment="1" quotePrefix="1">
      <alignment/>
    </xf>
    <xf numFmtId="187" fontId="10" fillId="0" borderId="13" xfId="43" applyNumberFormat="1" applyFont="1" applyBorder="1" applyAlignment="1">
      <alignment/>
    </xf>
    <xf numFmtId="0" fontId="8" fillId="0" borderId="0" xfId="49" applyFont="1" applyBorder="1" applyAlignment="1">
      <alignment/>
      <protection/>
    </xf>
    <xf numFmtId="187" fontId="8" fillId="0" borderId="14" xfId="43" applyNumberFormat="1" applyFont="1" applyBorder="1" applyAlignment="1">
      <alignment/>
    </xf>
    <xf numFmtId="0" fontId="8" fillId="0" borderId="14" xfId="49" applyFont="1" applyBorder="1" applyAlignment="1">
      <alignment horizontal="left" indent="2"/>
      <protection/>
    </xf>
    <xf numFmtId="43" fontId="8" fillId="0" borderId="13" xfId="43" applyNumberFormat="1" applyFont="1" applyBorder="1" applyAlignment="1">
      <alignment horizontal="center"/>
    </xf>
    <xf numFmtId="0" fontId="8" fillId="0" borderId="15" xfId="49" applyFont="1" applyBorder="1">
      <alignment/>
      <protection/>
    </xf>
    <xf numFmtId="187" fontId="8" fillId="0" borderId="16" xfId="49" applyNumberFormat="1" applyFont="1" applyBorder="1">
      <alignment/>
      <protection/>
    </xf>
    <xf numFmtId="187" fontId="8" fillId="0" borderId="17" xfId="43" applyNumberFormat="1" applyFont="1" applyBorder="1" applyAlignment="1">
      <alignment horizontal="right"/>
    </xf>
    <xf numFmtId="187" fontId="8" fillId="0" borderId="16" xfId="43" applyNumberFormat="1" applyFont="1" applyBorder="1" applyAlignment="1">
      <alignment/>
    </xf>
    <xf numFmtId="43" fontId="8" fillId="0" borderId="17" xfId="43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8" xfId="50" applyFont="1" applyBorder="1">
      <alignment/>
      <protection/>
    </xf>
    <xf numFmtId="187" fontId="12" fillId="0" borderId="19" xfId="44" applyFont="1" applyBorder="1" applyAlignment="1">
      <alignment horizontal="right"/>
    </xf>
    <xf numFmtId="187" fontId="12" fillId="0" borderId="19" xfId="44" applyFont="1" applyBorder="1" applyAlignment="1">
      <alignment/>
    </xf>
    <xf numFmtId="187" fontId="12" fillId="0" borderId="20" xfId="44" applyFont="1" applyBorder="1" applyAlignment="1">
      <alignment horizontal="right"/>
    </xf>
    <xf numFmtId="187" fontId="12" fillId="0" borderId="20" xfId="44" applyFont="1" applyBorder="1" applyAlignment="1">
      <alignment/>
    </xf>
    <xf numFmtId="187" fontId="12" fillId="0" borderId="21" xfId="44" applyFont="1" applyBorder="1" applyAlignment="1">
      <alignment/>
    </xf>
    <xf numFmtId="187" fontId="12" fillId="0" borderId="21" xfId="44" applyFont="1" applyBorder="1" applyAlignment="1">
      <alignment horizontal="right"/>
    </xf>
    <xf numFmtId="0" fontId="12" fillId="0" borderId="20" xfId="50" applyFont="1" applyBorder="1">
      <alignment/>
      <protection/>
    </xf>
    <xf numFmtId="187" fontId="12" fillId="0" borderId="0" xfId="44" applyFont="1" applyAlignment="1">
      <alignment/>
    </xf>
    <xf numFmtId="187" fontId="12" fillId="0" borderId="22" xfId="44" applyFont="1" applyBorder="1" applyAlignment="1">
      <alignment/>
    </xf>
    <xf numFmtId="187" fontId="13" fillId="0" borderId="13" xfId="33" applyNumberFormat="1" applyFont="1" applyBorder="1" applyAlignment="1">
      <alignment/>
    </xf>
    <xf numFmtId="0" fontId="7" fillId="0" borderId="0" xfId="0" applyFont="1" applyAlignment="1">
      <alignment horizontal="center"/>
    </xf>
    <xf numFmtId="192" fontId="7" fillId="0" borderId="22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/>
    </xf>
    <xf numFmtId="187" fontId="4" fillId="0" borderId="13" xfId="33" applyNumberFormat="1" applyFont="1" applyBorder="1" applyAlignment="1">
      <alignment/>
    </xf>
    <xf numFmtId="192" fontId="4" fillId="0" borderId="12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19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8" fillId="0" borderId="0" xfId="49" applyFont="1" applyAlignment="1">
      <alignment/>
      <protection/>
    </xf>
    <xf numFmtId="43" fontId="4" fillId="0" borderId="0" xfId="0" applyNumberFormat="1" applyFont="1" applyAlignment="1">
      <alignment/>
    </xf>
    <xf numFmtId="43" fontId="4" fillId="0" borderId="0" xfId="33" applyNumberFormat="1" applyFont="1" applyAlignment="1">
      <alignment horizontal="center"/>
    </xf>
    <xf numFmtId="43" fontId="7" fillId="0" borderId="0" xfId="0" applyNumberFormat="1" applyFont="1" applyAlignment="1">
      <alignment/>
    </xf>
    <xf numFmtId="43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3"/>
    </xf>
    <xf numFmtId="0" fontId="4" fillId="0" borderId="14" xfId="0" applyFont="1" applyBorder="1" applyAlignment="1">
      <alignment/>
    </xf>
    <xf numFmtId="0" fontId="4" fillId="0" borderId="14" xfId="49" applyFont="1" applyBorder="1">
      <alignment/>
      <protection/>
    </xf>
    <xf numFmtId="0" fontId="4" fillId="0" borderId="24" xfId="0" applyFont="1" applyBorder="1" applyAlignment="1">
      <alignment/>
    </xf>
    <xf numFmtId="192" fontId="4" fillId="0" borderId="12" xfId="0" applyNumberFormat="1" applyFont="1" applyBorder="1" applyAlignment="1">
      <alignment horizontal="right"/>
    </xf>
    <xf numFmtId="187" fontId="4" fillId="0" borderId="12" xfId="33" applyNumberFormat="1" applyFont="1" applyBorder="1" applyAlignment="1">
      <alignment/>
    </xf>
    <xf numFmtId="187" fontId="13" fillId="0" borderId="23" xfId="33" applyNumberFormat="1" applyFont="1" applyBorder="1" applyAlignment="1">
      <alignment/>
    </xf>
    <xf numFmtId="187" fontId="13" fillId="0" borderId="25" xfId="33" applyNumberFormat="1" applyFont="1" applyBorder="1" applyAlignment="1">
      <alignment/>
    </xf>
    <xf numFmtId="187" fontId="13" fillId="0" borderId="23" xfId="0" applyNumberFormat="1" applyFont="1" applyBorder="1" applyAlignment="1">
      <alignment horizontal="center"/>
    </xf>
    <xf numFmtId="187" fontId="13" fillId="0" borderId="26" xfId="33" applyNumberFormat="1" applyFont="1" applyBorder="1" applyAlignment="1">
      <alignment/>
    </xf>
    <xf numFmtId="187" fontId="13" fillId="0" borderId="14" xfId="33" applyNumberFormat="1" applyFont="1" applyBorder="1" applyAlignment="1">
      <alignment/>
    </xf>
    <xf numFmtId="187" fontId="13" fillId="0" borderId="13" xfId="0" applyNumberFormat="1" applyFont="1" applyBorder="1" applyAlignment="1">
      <alignment horizontal="center"/>
    </xf>
    <xf numFmtId="187" fontId="13" fillId="0" borderId="12" xfId="33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43" fontId="13" fillId="0" borderId="12" xfId="33" applyFont="1" applyBorder="1" applyAlignment="1">
      <alignment/>
    </xf>
    <xf numFmtId="187" fontId="13" fillId="0" borderId="13" xfId="33" applyNumberFormat="1" applyFont="1" applyBorder="1" applyAlignment="1">
      <alignment horizontal="center"/>
    </xf>
    <xf numFmtId="187" fontId="13" fillId="0" borderId="16" xfId="33" applyNumberFormat="1" applyFont="1" applyBorder="1" applyAlignment="1">
      <alignment/>
    </xf>
    <xf numFmtId="187" fontId="13" fillId="0" borderId="24" xfId="33" applyNumberFormat="1" applyFont="1" applyBorder="1" applyAlignment="1">
      <alignment/>
    </xf>
    <xf numFmtId="43" fontId="13" fillId="0" borderId="15" xfId="33" applyFont="1" applyBorder="1" applyAlignment="1">
      <alignment/>
    </xf>
    <xf numFmtId="187" fontId="13" fillId="0" borderId="22" xfId="33" applyNumberFormat="1" applyFont="1" applyBorder="1" applyAlignment="1">
      <alignment/>
    </xf>
    <xf numFmtId="187" fontId="13" fillId="0" borderId="22" xfId="0" applyNumberFormat="1" applyFont="1" applyBorder="1" applyAlignment="1">
      <alignment horizontal="center"/>
    </xf>
    <xf numFmtId="43" fontId="13" fillId="0" borderId="22" xfId="33" applyFont="1" applyBorder="1" applyAlignment="1">
      <alignment/>
    </xf>
    <xf numFmtId="187" fontId="13" fillId="0" borderId="0" xfId="33" applyNumberFormat="1" applyFont="1" applyAlignment="1">
      <alignment/>
    </xf>
    <xf numFmtId="187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91" fontId="13" fillId="0" borderId="0" xfId="33" applyNumberFormat="1" applyFont="1" applyAlignment="1">
      <alignment/>
    </xf>
    <xf numFmtId="187" fontId="13" fillId="0" borderId="16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indent="15"/>
    </xf>
    <xf numFmtId="0" fontId="13" fillId="0" borderId="0" xfId="0" applyFont="1" applyFill="1" applyBorder="1" applyAlignment="1">
      <alignment horizontal="left" indent="7"/>
    </xf>
    <xf numFmtId="0" fontId="13" fillId="0" borderId="0" xfId="0" applyFont="1" applyAlignment="1">
      <alignment horizontal="left" indent="15"/>
    </xf>
    <xf numFmtId="0" fontId="12" fillId="0" borderId="19" xfId="50" applyFont="1" applyBorder="1">
      <alignment/>
      <protection/>
    </xf>
    <xf numFmtId="0" fontId="12" fillId="0" borderId="21" xfId="50" applyFont="1" applyBorder="1">
      <alignment/>
      <protection/>
    </xf>
    <xf numFmtId="0" fontId="12" fillId="0" borderId="21" xfId="49" applyFont="1" applyBorder="1">
      <alignment/>
      <protection/>
    </xf>
    <xf numFmtId="0" fontId="12" fillId="0" borderId="13" xfId="49" applyFont="1" applyBorder="1">
      <alignment/>
      <protection/>
    </xf>
    <xf numFmtId="0" fontId="12" fillId="0" borderId="0" xfId="0" applyFont="1" applyBorder="1" applyAlignment="1">
      <alignment horizontal="center"/>
    </xf>
    <xf numFmtId="43" fontId="12" fillId="0" borderId="0" xfId="33" applyFont="1" applyBorder="1" applyAlignment="1">
      <alignment/>
    </xf>
    <xf numFmtId="0" fontId="12" fillId="0" borderId="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43" fontId="8" fillId="0" borderId="23" xfId="33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33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43" fontId="8" fillId="0" borderId="22" xfId="33" applyFont="1" applyBorder="1" applyAlignment="1">
      <alignment/>
    </xf>
    <xf numFmtId="0" fontId="8" fillId="0" borderId="22" xfId="0" applyFont="1" applyBorder="1" applyAlignment="1">
      <alignment/>
    </xf>
    <xf numFmtId="187" fontId="8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3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8" fillId="0" borderId="13" xfId="43" applyFont="1" applyBorder="1" applyAlignment="1">
      <alignment/>
    </xf>
    <xf numFmtId="43" fontId="8" fillId="0" borderId="16" xfId="43" applyNumberFormat="1" applyFont="1" applyBorder="1" applyAlignment="1">
      <alignment/>
    </xf>
    <xf numFmtId="0" fontId="9" fillId="0" borderId="11" xfId="49" applyFont="1" applyBorder="1" applyAlignment="1">
      <alignment horizontal="center"/>
      <protection/>
    </xf>
    <xf numFmtId="0" fontId="8" fillId="0" borderId="16" xfId="49" applyFont="1" applyBorder="1">
      <alignment/>
      <protection/>
    </xf>
    <xf numFmtId="0" fontId="12" fillId="0" borderId="0" xfId="50" applyFont="1" applyBorder="1" applyAlignment="1">
      <alignment horizontal="center"/>
      <protection/>
    </xf>
    <xf numFmtId="187" fontId="12" fillId="0" borderId="0" xfId="44" applyFont="1" applyBorder="1" applyAlignment="1">
      <alignment/>
    </xf>
    <xf numFmtId="0" fontId="14" fillId="33" borderId="22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43" fontId="13" fillId="0" borderId="23" xfId="33" applyFont="1" applyBorder="1" applyAlignment="1">
      <alignment horizontal="right"/>
    </xf>
    <xf numFmtId="0" fontId="17" fillId="0" borderId="13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43" fontId="13" fillId="0" borderId="13" xfId="33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13" xfId="0" applyFont="1" applyBorder="1" applyAlignment="1" quotePrefix="1">
      <alignment horizontal="center"/>
    </xf>
    <xf numFmtId="4" fontId="13" fillId="0" borderId="13" xfId="33" applyNumberFormat="1" applyFont="1" applyBorder="1" applyAlignment="1">
      <alignment horizontal="right"/>
    </xf>
    <xf numFmtId="2" fontId="13" fillId="0" borderId="13" xfId="33" applyNumberFormat="1" applyFont="1" applyBorder="1" applyAlignment="1">
      <alignment horizontal="right"/>
    </xf>
    <xf numFmtId="0" fontId="17" fillId="0" borderId="13" xfId="0" applyFont="1" applyBorder="1" applyAlignment="1">
      <alignment horizontal="center"/>
    </xf>
    <xf numFmtId="43" fontId="13" fillId="33" borderId="17" xfId="33" applyFont="1" applyFill="1" applyBorder="1" applyAlignment="1">
      <alignment horizontal="right"/>
    </xf>
    <xf numFmtId="0" fontId="17" fillId="0" borderId="13" xfId="0" applyFont="1" applyBorder="1" applyAlignment="1">
      <alignment horizontal="left"/>
    </xf>
    <xf numFmtId="49" fontId="14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left"/>
    </xf>
    <xf numFmtId="49" fontId="13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43" fontId="13" fillId="0" borderId="13" xfId="33" applyFont="1" applyFill="1" applyBorder="1" applyAlignment="1">
      <alignment horizontal="right"/>
    </xf>
    <xf numFmtId="0" fontId="17" fillId="0" borderId="16" xfId="0" applyFont="1" applyBorder="1" applyAlignment="1">
      <alignment horizontal="center"/>
    </xf>
    <xf numFmtId="2" fontId="13" fillId="33" borderId="17" xfId="3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4" fillId="0" borderId="13" xfId="0" applyFont="1" applyBorder="1" applyAlignment="1" quotePrefix="1">
      <alignment horizontal="center"/>
    </xf>
    <xf numFmtId="43" fontId="13" fillId="34" borderId="11" xfId="33" applyFont="1" applyFill="1" applyBorder="1" applyAlignment="1">
      <alignment horizontal="right"/>
    </xf>
    <xf numFmtId="43" fontId="13" fillId="0" borderId="13" xfId="33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187" fontId="13" fillId="33" borderId="17" xfId="33" applyNumberFormat="1" applyFont="1" applyFill="1" applyBorder="1" applyAlignment="1">
      <alignment horizontal="right"/>
    </xf>
    <xf numFmtId="187" fontId="13" fillId="0" borderId="13" xfId="33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87" fontId="12" fillId="0" borderId="13" xfId="44" applyFont="1" applyBorder="1" applyAlignment="1">
      <alignment/>
    </xf>
    <xf numFmtId="43" fontId="8" fillId="0" borderId="16" xfId="33" applyFont="1" applyBorder="1" applyAlignment="1">
      <alignment/>
    </xf>
    <xf numFmtId="187" fontId="12" fillId="0" borderId="27" xfId="44" applyFont="1" applyBorder="1" applyAlignment="1">
      <alignment/>
    </xf>
    <xf numFmtId="187" fontId="12" fillId="0" borderId="12" xfId="44" applyFont="1" applyBorder="1" applyAlignment="1">
      <alignment horizontal="center"/>
    </xf>
    <xf numFmtId="0" fontId="12" fillId="0" borderId="28" xfId="49" applyFont="1" applyBorder="1">
      <alignment/>
      <protection/>
    </xf>
    <xf numFmtId="187" fontId="12" fillId="0" borderId="29" xfId="44" applyFont="1" applyBorder="1" applyAlignment="1">
      <alignment/>
    </xf>
    <xf numFmtId="0" fontId="12" fillId="0" borderId="29" xfId="49" applyFont="1" applyBorder="1">
      <alignment/>
      <protection/>
    </xf>
    <xf numFmtId="0" fontId="12" fillId="0" borderId="27" xfId="49" applyFont="1" applyBorder="1">
      <alignment/>
      <protection/>
    </xf>
    <xf numFmtId="0" fontId="12" fillId="0" borderId="20" xfId="49" applyFont="1" applyBorder="1">
      <alignment/>
      <protection/>
    </xf>
    <xf numFmtId="0" fontId="12" fillId="0" borderId="22" xfId="50" applyFont="1" applyBorder="1" applyAlignment="1">
      <alignment horizontal="center"/>
      <protection/>
    </xf>
    <xf numFmtId="187" fontId="12" fillId="0" borderId="16" xfId="44" applyFont="1" applyBorder="1" applyAlignment="1">
      <alignment/>
    </xf>
    <xf numFmtId="187" fontId="12" fillId="0" borderId="14" xfId="44" applyFont="1" applyBorder="1" applyAlignment="1">
      <alignment horizontal="center"/>
    </xf>
    <xf numFmtId="0" fontId="12" fillId="0" borderId="19" xfId="50" applyFont="1" applyBorder="1" applyAlignment="1">
      <alignment horizontal="left" vertical="center"/>
      <protection/>
    </xf>
    <xf numFmtId="187" fontId="12" fillId="0" borderId="19" xfId="44" applyFont="1" applyBorder="1" applyAlignment="1">
      <alignment horizontal="center"/>
    </xf>
    <xf numFmtId="0" fontId="8" fillId="0" borderId="0" xfId="49" applyFont="1" applyAlignment="1">
      <alignment horizontal="center"/>
      <protection/>
    </xf>
    <xf numFmtId="0" fontId="11" fillId="0" borderId="0" xfId="49" applyFont="1" applyAlignment="1">
      <alignment horizontal="left"/>
      <protection/>
    </xf>
    <xf numFmtId="0" fontId="7" fillId="0" borderId="0" xfId="49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5"/>
    </xf>
    <xf numFmtId="0" fontId="13" fillId="0" borderId="0" xfId="0" applyFont="1" applyAlignment="1">
      <alignment horizontal="left" indent="7"/>
    </xf>
    <xf numFmtId="0" fontId="13" fillId="0" borderId="0" xfId="0" applyFont="1" applyAlignment="1">
      <alignment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87" fontId="13" fillId="0" borderId="23" xfId="33" applyNumberFormat="1" applyFont="1" applyBorder="1" applyAlignment="1">
      <alignment horizontal="right"/>
    </xf>
    <xf numFmtId="187" fontId="13" fillId="0" borderId="16" xfId="33" applyNumberFormat="1" applyFont="1" applyBorder="1" applyAlignment="1">
      <alignment horizontal="right"/>
    </xf>
    <xf numFmtId="0" fontId="14" fillId="33" borderId="2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2" fillId="0" borderId="0" xfId="0" applyFont="1" applyBorder="1" applyAlignment="1">
      <alignment horizontal="left" indent="3"/>
    </xf>
    <xf numFmtId="0" fontId="12" fillId="0" borderId="0" xfId="0" applyFont="1" applyBorder="1" applyAlignment="1">
      <alignment horizontal="left" indent="6"/>
    </xf>
    <xf numFmtId="0" fontId="12" fillId="0" borderId="0" xfId="0" applyFont="1" applyBorder="1" applyAlignment="1">
      <alignment/>
    </xf>
    <xf numFmtId="0" fontId="12" fillId="0" borderId="23" xfId="50" applyFont="1" applyBorder="1" applyAlignment="1">
      <alignment horizontal="center" vertical="center"/>
      <protection/>
    </xf>
    <xf numFmtId="0" fontId="12" fillId="0" borderId="16" xfId="50" applyFont="1" applyBorder="1" applyAlignment="1">
      <alignment horizontal="center" vertical="center"/>
      <protection/>
    </xf>
    <xf numFmtId="187" fontId="12" fillId="0" borderId="25" xfId="44" applyFont="1" applyBorder="1" applyAlignment="1">
      <alignment horizontal="center"/>
    </xf>
    <xf numFmtId="187" fontId="12" fillId="0" borderId="26" xfId="44" applyFont="1" applyBorder="1" applyAlignment="1">
      <alignment horizontal="center"/>
    </xf>
    <xf numFmtId="187" fontId="12" fillId="0" borderId="24" xfId="44" applyFont="1" applyBorder="1" applyAlignment="1">
      <alignment horizontal="center"/>
    </xf>
    <xf numFmtId="187" fontId="12" fillId="0" borderId="15" xfId="44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7" fontId="12" fillId="0" borderId="25" xfId="44" applyFont="1" applyBorder="1" applyAlignment="1">
      <alignment horizontal="center" vertical="center"/>
    </xf>
    <xf numFmtId="187" fontId="12" fillId="0" borderId="26" xfId="44" applyFont="1" applyBorder="1" applyAlignment="1">
      <alignment horizontal="center" vertical="center"/>
    </xf>
    <xf numFmtId="0" fontId="12" fillId="0" borderId="0" xfId="50" applyFont="1" applyBorder="1" applyAlignment="1">
      <alignment horizontal="center"/>
      <protection/>
    </xf>
    <xf numFmtId="187" fontId="12" fillId="0" borderId="27" xfId="44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เครื่องหมายจุลภาค_Sheet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กติ_Sheet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22">
      <selection activeCell="A22" sqref="A22"/>
    </sheetView>
  </sheetViews>
  <sheetFormatPr defaultColWidth="9.140625" defaultRowHeight="12.75"/>
  <cols>
    <col min="1" max="1" width="26.7109375" style="5" customWidth="1"/>
    <col min="2" max="2" width="9.57421875" style="5" customWidth="1"/>
    <col min="3" max="3" width="10.7109375" style="5" customWidth="1"/>
    <col min="4" max="4" width="30.28125" style="5" customWidth="1"/>
    <col min="5" max="5" width="12.00390625" style="5" customWidth="1"/>
    <col min="6" max="6" width="11.421875" style="31" customWidth="1"/>
    <col min="7" max="16384" width="9.140625" style="5" customWidth="1"/>
  </cols>
  <sheetData>
    <row r="1" spans="1:6" ht="21">
      <c r="A1" s="180" t="s">
        <v>9</v>
      </c>
      <c r="B1" s="180"/>
      <c r="C1" s="180"/>
      <c r="D1" s="180"/>
      <c r="E1" s="180"/>
      <c r="F1" s="180"/>
    </row>
    <row r="2" spans="1:6" ht="21">
      <c r="A2" s="180" t="s">
        <v>10</v>
      </c>
      <c r="B2" s="180"/>
      <c r="C2" s="180"/>
      <c r="D2" s="180"/>
      <c r="E2" s="180"/>
      <c r="F2" s="180"/>
    </row>
    <row r="3" spans="1:6" ht="21">
      <c r="A3" s="180" t="s">
        <v>277</v>
      </c>
      <c r="B3" s="180"/>
      <c r="C3" s="180"/>
      <c r="D3" s="180"/>
      <c r="E3" s="180"/>
      <c r="F3" s="180"/>
    </row>
    <row r="4" spans="1:6" ht="17.25" thickBot="1">
      <c r="A4" s="6"/>
      <c r="B4" s="6"/>
      <c r="C4" s="6"/>
      <c r="D4" s="7"/>
      <c r="E4" s="8"/>
      <c r="F4" s="9"/>
    </row>
    <row r="5" spans="1:6" ht="17.25" thickTop="1">
      <c r="A5" s="124" t="s">
        <v>22</v>
      </c>
      <c r="B5" s="11"/>
      <c r="C5" s="11"/>
      <c r="D5" s="10" t="s">
        <v>14</v>
      </c>
      <c r="E5" s="11"/>
      <c r="F5" s="12"/>
    </row>
    <row r="6" spans="1:6" ht="16.5">
      <c r="A6" s="16" t="s">
        <v>11</v>
      </c>
      <c r="B6" s="14"/>
      <c r="C6" s="15">
        <v>25789909.8</v>
      </c>
      <c r="D6" s="16" t="s">
        <v>15</v>
      </c>
      <c r="E6" s="17"/>
      <c r="F6" s="122">
        <v>25789909.8</v>
      </c>
    </row>
    <row r="7" spans="1:6" ht="16.5">
      <c r="A7" s="16" t="s">
        <v>127</v>
      </c>
      <c r="B7" s="14">
        <v>7450350.69</v>
      </c>
      <c r="C7" s="17"/>
      <c r="D7" s="13" t="s">
        <v>21</v>
      </c>
      <c r="E7" s="17"/>
      <c r="F7" s="18">
        <v>1457080.31</v>
      </c>
    </row>
    <row r="8" spans="1:6" ht="16.5">
      <c r="A8" s="16" t="s">
        <v>128</v>
      </c>
      <c r="B8" s="14"/>
      <c r="C8" s="17"/>
      <c r="D8" s="13" t="s">
        <v>278</v>
      </c>
      <c r="E8" s="17"/>
      <c r="F8" s="18">
        <v>1305000</v>
      </c>
    </row>
    <row r="9" spans="1:6" ht="16.5">
      <c r="A9" s="16" t="s">
        <v>12</v>
      </c>
      <c r="B9" s="17">
        <v>8608535.46</v>
      </c>
      <c r="C9" s="17"/>
      <c r="D9" s="13" t="s">
        <v>279</v>
      </c>
      <c r="E9" s="17"/>
      <c r="F9" s="18">
        <v>525510.52</v>
      </c>
    </row>
    <row r="10" spans="1:6" ht="16.5">
      <c r="A10" s="16" t="s">
        <v>129</v>
      </c>
      <c r="B10" s="17"/>
      <c r="C10" s="17"/>
      <c r="D10" s="13" t="s">
        <v>280</v>
      </c>
      <c r="E10" s="17"/>
      <c r="F10" s="19">
        <v>800000</v>
      </c>
    </row>
    <row r="11" spans="1:6" ht="16.5">
      <c r="A11" s="16" t="s">
        <v>12</v>
      </c>
      <c r="B11" s="17">
        <v>185904.12</v>
      </c>
      <c r="C11" s="17"/>
      <c r="D11" s="13" t="s">
        <v>281</v>
      </c>
      <c r="E11" s="17"/>
      <c r="F11" s="19"/>
    </row>
    <row r="12" spans="1:6" ht="16.5">
      <c r="A12" s="16" t="s">
        <v>130</v>
      </c>
      <c r="B12" s="17"/>
      <c r="C12" s="17"/>
      <c r="D12" s="13" t="s">
        <v>282</v>
      </c>
      <c r="E12" s="17"/>
      <c r="F12" s="25">
        <v>50000</v>
      </c>
    </row>
    <row r="13" spans="1:6" ht="16.5">
      <c r="A13" s="16" t="s">
        <v>13</v>
      </c>
      <c r="B13" s="17">
        <v>11668823.19</v>
      </c>
      <c r="C13" s="17"/>
      <c r="D13" s="7" t="s">
        <v>283</v>
      </c>
      <c r="E13" s="20"/>
      <c r="F13" s="18"/>
    </row>
    <row r="14" spans="1:6" ht="18.75">
      <c r="A14" s="16" t="s">
        <v>131</v>
      </c>
      <c r="B14" s="17"/>
      <c r="C14" s="17"/>
      <c r="D14" s="22" t="s">
        <v>16</v>
      </c>
      <c r="E14" s="21"/>
      <c r="F14" s="19">
        <v>12809280.45</v>
      </c>
    </row>
    <row r="15" spans="1:6" ht="16.5">
      <c r="A15" s="16" t="s">
        <v>289</v>
      </c>
      <c r="B15" s="17">
        <v>1270.67</v>
      </c>
      <c r="C15" s="17"/>
      <c r="D15" s="22" t="s">
        <v>284</v>
      </c>
      <c r="E15" s="17">
        <v>16994782.76</v>
      </c>
      <c r="F15" s="19"/>
    </row>
    <row r="16" spans="1:6" ht="16.5">
      <c r="A16" s="16" t="s">
        <v>132</v>
      </c>
      <c r="B16" s="17"/>
      <c r="C16" s="17"/>
      <c r="D16" s="16" t="s">
        <v>285</v>
      </c>
      <c r="E16" s="17">
        <v>5627029.04</v>
      </c>
      <c r="F16" s="19"/>
    </row>
    <row r="17" spans="1:6" ht="18.75">
      <c r="A17" s="16" t="s">
        <v>290</v>
      </c>
      <c r="B17" s="17">
        <v>5000000</v>
      </c>
      <c r="C17" s="17"/>
      <c r="D17" s="24" t="s">
        <v>286</v>
      </c>
      <c r="E17" s="21">
        <v>22621811.8</v>
      </c>
      <c r="F17" s="19"/>
    </row>
    <row r="18" spans="1:6" ht="16.5">
      <c r="A18" s="16" t="s">
        <v>309</v>
      </c>
      <c r="B18" s="17"/>
      <c r="C18" s="17"/>
      <c r="D18" s="16" t="s">
        <v>287</v>
      </c>
      <c r="E18" s="17">
        <v>4560580</v>
      </c>
      <c r="F18" s="25"/>
    </row>
    <row r="19" spans="1:6" ht="18.75">
      <c r="A19" s="16" t="s">
        <v>232</v>
      </c>
      <c r="B19" s="17">
        <v>948560</v>
      </c>
      <c r="C19" s="17"/>
      <c r="D19" s="24" t="s">
        <v>16</v>
      </c>
      <c r="E19" s="21">
        <v>1140457.26</v>
      </c>
      <c r="F19" s="19"/>
    </row>
    <row r="20" spans="1:6" ht="16.5">
      <c r="A20" s="16" t="s">
        <v>133</v>
      </c>
      <c r="B20" s="17">
        <v>4201.69</v>
      </c>
      <c r="C20" s="17">
        <v>33867645.82</v>
      </c>
      <c r="D20" s="16" t="s">
        <v>288</v>
      </c>
      <c r="E20" s="17">
        <v>16920774.54</v>
      </c>
      <c r="F20" s="25">
        <v>16920774.54</v>
      </c>
    </row>
    <row r="21" spans="1:6" ht="18.75">
      <c r="A21" s="16"/>
      <c r="B21" s="17"/>
      <c r="C21" s="17"/>
      <c r="D21" s="24"/>
      <c r="E21" s="21"/>
      <c r="F21" s="19"/>
    </row>
    <row r="22" spans="1:6" ht="16.5">
      <c r="A22" s="16"/>
      <c r="B22" s="23"/>
      <c r="C22" s="23"/>
      <c r="D22" s="16"/>
      <c r="E22" s="17"/>
      <c r="F22" s="25"/>
    </row>
    <row r="23" spans="1:6" ht="18.75">
      <c r="A23" s="16"/>
      <c r="B23" s="23"/>
      <c r="C23" s="23"/>
      <c r="D23" s="16"/>
      <c r="E23" s="21"/>
      <c r="F23" s="25"/>
    </row>
    <row r="24" spans="1:6" ht="16.5">
      <c r="A24" s="16"/>
      <c r="B24" s="17"/>
      <c r="C24" s="17"/>
      <c r="D24" s="16"/>
      <c r="E24" s="17"/>
      <c r="F24" s="25"/>
    </row>
    <row r="25" spans="1:6" ht="16.5">
      <c r="A25" s="16"/>
      <c r="B25" s="17"/>
      <c r="C25" s="17"/>
      <c r="D25" s="16"/>
      <c r="E25" s="17"/>
      <c r="F25" s="25"/>
    </row>
    <row r="26" spans="1:6" ht="16.5">
      <c r="A26" s="16"/>
      <c r="B26" s="17"/>
      <c r="C26" s="17"/>
      <c r="D26" s="7"/>
      <c r="E26" s="17"/>
      <c r="F26" s="25"/>
    </row>
    <row r="27" spans="1:6" ht="16.5">
      <c r="A27" s="16"/>
      <c r="B27" s="17"/>
      <c r="C27" s="17"/>
      <c r="D27" s="7"/>
      <c r="E27" s="17"/>
      <c r="F27" s="25"/>
    </row>
    <row r="28" spans="1:6" ht="16.5">
      <c r="A28" s="16"/>
      <c r="B28" s="17"/>
      <c r="C28" s="17"/>
      <c r="D28" s="7"/>
      <c r="E28" s="17"/>
      <c r="F28" s="25"/>
    </row>
    <row r="29" spans="1:6" ht="16.5">
      <c r="A29" s="16"/>
      <c r="B29" s="14"/>
      <c r="C29" s="14"/>
      <c r="D29" s="16"/>
      <c r="E29" s="17"/>
      <c r="F29" s="18"/>
    </row>
    <row r="30" spans="1:6" ht="16.5">
      <c r="A30" s="16"/>
      <c r="B30" s="14"/>
      <c r="C30" s="14"/>
      <c r="D30" s="16"/>
      <c r="E30" s="17"/>
      <c r="F30" s="18"/>
    </row>
    <row r="31" spans="1:6" ht="16.5">
      <c r="A31" s="16"/>
      <c r="B31" s="14"/>
      <c r="C31" s="14"/>
      <c r="D31" s="7"/>
      <c r="E31" s="17"/>
      <c r="F31" s="123"/>
    </row>
    <row r="32" spans="1:6" ht="17.25" thickBot="1">
      <c r="A32" s="125"/>
      <c r="B32" s="27"/>
      <c r="C32" s="28">
        <f>SUM(C6+C20)</f>
        <v>59657555.620000005</v>
      </c>
      <c r="D32" s="26"/>
      <c r="E32" s="29"/>
      <c r="F32" s="30">
        <f>SUM(F6:F20)</f>
        <v>59657555.62</v>
      </c>
    </row>
    <row r="33" spans="1:6" ht="17.25" thickTop="1">
      <c r="A33" s="6"/>
      <c r="B33" s="6"/>
      <c r="C33" s="7"/>
      <c r="D33" s="7"/>
      <c r="E33" s="8"/>
      <c r="F33" s="9"/>
    </row>
    <row r="34" spans="1:6" ht="16.5">
      <c r="A34" s="6"/>
      <c r="B34" s="6"/>
      <c r="C34" s="7"/>
      <c r="D34" s="7"/>
      <c r="E34" s="8"/>
      <c r="F34" s="9"/>
    </row>
    <row r="35" spans="1:6" ht="16.5">
      <c r="A35" s="6"/>
      <c r="B35" s="6"/>
      <c r="C35" s="7"/>
      <c r="D35" s="7"/>
      <c r="E35" s="8"/>
      <c r="F35" s="9"/>
    </row>
    <row r="36" spans="1:6" ht="18">
      <c r="A36" s="179" t="s">
        <v>161</v>
      </c>
      <c r="B36" s="179"/>
      <c r="C36" s="179"/>
      <c r="D36" s="179"/>
      <c r="E36" s="179"/>
      <c r="F36" s="179"/>
    </row>
    <row r="37" spans="1:6" ht="18">
      <c r="A37" s="179" t="s">
        <v>162</v>
      </c>
      <c r="B37" s="179"/>
      <c r="C37" s="179"/>
      <c r="D37" s="179"/>
      <c r="E37" s="179"/>
      <c r="F37" s="179"/>
    </row>
    <row r="38" spans="1:6" ht="18">
      <c r="A38" s="179" t="s">
        <v>163</v>
      </c>
      <c r="B38" s="179"/>
      <c r="C38" s="179"/>
      <c r="D38" s="179"/>
      <c r="E38" s="179"/>
      <c r="F38" s="179"/>
    </row>
    <row r="39" spans="1:6" ht="16.5">
      <c r="A39" s="64" t="s">
        <v>149</v>
      </c>
      <c r="B39" s="64"/>
      <c r="C39" s="64"/>
      <c r="D39" s="178"/>
      <c r="E39" s="178"/>
      <c r="F39" s="178"/>
    </row>
  </sheetData>
  <sheetProtection/>
  <mergeCells count="7">
    <mergeCell ref="D39:F39"/>
    <mergeCell ref="A37:F37"/>
    <mergeCell ref="A38:F38"/>
    <mergeCell ref="A1:F1"/>
    <mergeCell ref="A2:F2"/>
    <mergeCell ref="A3:F3"/>
    <mergeCell ref="A36:F36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63.28125" style="2" customWidth="1"/>
    <col min="2" max="2" width="7.421875" style="2" customWidth="1"/>
    <col min="3" max="3" width="17.00390625" style="65" customWidth="1"/>
    <col min="4" max="16384" width="9.140625" style="2" customWidth="1"/>
  </cols>
  <sheetData>
    <row r="1" spans="1:3" ht="21">
      <c r="A1" s="181" t="s">
        <v>291</v>
      </c>
      <c r="B1" s="181"/>
      <c r="C1" s="181"/>
    </row>
    <row r="2" spans="1:3" ht="21">
      <c r="A2" s="181" t="s">
        <v>121</v>
      </c>
      <c r="B2" s="181"/>
      <c r="C2" s="181"/>
    </row>
    <row r="3" spans="1:3" ht="21">
      <c r="A3" s="2" t="s">
        <v>139</v>
      </c>
      <c r="C3" s="65">
        <v>307802</v>
      </c>
    </row>
    <row r="4" spans="1:3" ht="21">
      <c r="A4" s="2" t="s">
        <v>140</v>
      </c>
      <c r="C4" s="65">
        <v>7807.74</v>
      </c>
    </row>
    <row r="5" spans="1:3" ht="21">
      <c r="A5" s="2" t="s">
        <v>208</v>
      </c>
      <c r="C5" s="65">
        <v>6506.45</v>
      </c>
    </row>
    <row r="6" spans="1:3" ht="21">
      <c r="A6" s="2" t="s">
        <v>134</v>
      </c>
      <c r="C6" s="65">
        <v>1134464.12</v>
      </c>
    </row>
    <row r="7" spans="1:3" ht="21">
      <c r="A7" s="2" t="s">
        <v>209</v>
      </c>
      <c r="C7" s="65">
        <v>500</v>
      </c>
    </row>
    <row r="8" spans="1:3" ht="21">
      <c r="A8" s="44" t="s">
        <v>122</v>
      </c>
      <c r="B8" s="61"/>
      <c r="C8" s="67">
        <f>SUM(C3:C7)</f>
        <v>1457080.31</v>
      </c>
    </row>
    <row r="10" spans="1:3" ht="21">
      <c r="A10" s="181" t="s">
        <v>292</v>
      </c>
      <c r="B10" s="181"/>
      <c r="C10" s="181"/>
    </row>
    <row r="11" spans="1:3" ht="21">
      <c r="A11" s="181" t="s">
        <v>124</v>
      </c>
      <c r="B11" s="181"/>
      <c r="C11" s="181"/>
    </row>
    <row r="12" spans="1:3" ht="21">
      <c r="A12" s="2" t="s">
        <v>211</v>
      </c>
      <c r="B12" s="60"/>
      <c r="C12" s="66">
        <v>540000</v>
      </c>
    </row>
    <row r="13" spans="1:3" ht="21">
      <c r="A13" s="2" t="s">
        <v>212</v>
      </c>
      <c r="B13" s="60"/>
      <c r="C13" s="66">
        <v>350000</v>
      </c>
    </row>
    <row r="14" spans="1:3" ht="21">
      <c r="A14" s="2" t="s">
        <v>213</v>
      </c>
      <c r="B14" s="60"/>
      <c r="C14" s="66">
        <v>160000</v>
      </c>
    </row>
    <row r="15" spans="1:3" ht="21">
      <c r="A15" s="2" t="s">
        <v>214</v>
      </c>
      <c r="B15" s="60"/>
      <c r="C15" s="66">
        <v>30000</v>
      </c>
    </row>
    <row r="16" spans="1:3" ht="21">
      <c r="A16" s="2" t="s">
        <v>215</v>
      </c>
      <c r="B16" s="60"/>
      <c r="C16" s="66">
        <v>225000</v>
      </c>
    </row>
    <row r="17" spans="1:3" ht="21">
      <c r="A17" s="44" t="s">
        <v>122</v>
      </c>
      <c r="B17" s="61"/>
      <c r="C17" s="67">
        <f>SUM(C12:C16)</f>
        <v>1305000</v>
      </c>
    </row>
    <row r="19" spans="1:3" ht="21">
      <c r="A19" s="181" t="s">
        <v>293</v>
      </c>
      <c r="B19" s="181"/>
      <c r="C19" s="181"/>
    </row>
    <row r="20" spans="1:3" ht="21">
      <c r="A20" s="181" t="s">
        <v>123</v>
      </c>
      <c r="B20" s="181"/>
      <c r="C20" s="181"/>
    </row>
    <row r="21" spans="1:3" ht="21">
      <c r="A21" s="2" t="s">
        <v>217</v>
      </c>
      <c r="B21" s="44"/>
      <c r="C21" s="69">
        <v>18000</v>
      </c>
    </row>
    <row r="22" spans="1:3" ht="21">
      <c r="A22" s="2" t="s">
        <v>218</v>
      </c>
      <c r="B22" s="44"/>
      <c r="C22" s="69">
        <v>12000</v>
      </c>
    </row>
    <row r="23" spans="1:3" ht="21">
      <c r="A23" s="2" t="s">
        <v>219</v>
      </c>
      <c r="B23" s="60"/>
      <c r="C23" s="66">
        <v>9450</v>
      </c>
    </row>
    <row r="24" spans="1:3" ht="21">
      <c r="A24" s="2" t="s">
        <v>220</v>
      </c>
      <c r="B24" s="60"/>
      <c r="C24" s="66">
        <v>7000</v>
      </c>
    </row>
    <row r="25" spans="1:3" ht="21">
      <c r="A25" s="2" t="s">
        <v>221</v>
      </c>
      <c r="B25" s="60"/>
      <c r="C25" s="66">
        <v>5000</v>
      </c>
    </row>
    <row r="26" spans="1:3" ht="21">
      <c r="A26" s="2" t="s">
        <v>222</v>
      </c>
      <c r="B26" s="60"/>
      <c r="C26" s="66">
        <v>6400.2</v>
      </c>
    </row>
    <row r="27" spans="1:3" ht="21">
      <c r="A27" s="2" t="s">
        <v>223</v>
      </c>
      <c r="B27" s="60"/>
      <c r="C27" s="66">
        <v>11771.76</v>
      </c>
    </row>
    <row r="28" spans="1:3" ht="21">
      <c r="A28" s="2" t="s">
        <v>224</v>
      </c>
      <c r="B28" s="60"/>
      <c r="C28" s="66">
        <v>70630.56</v>
      </c>
    </row>
    <row r="29" spans="1:3" ht="21">
      <c r="A29" s="2" t="s">
        <v>225</v>
      </c>
      <c r="B29" s="60"/>
      <c r="C29" s="66">
        <v>26611.2</v>
      </c>
    </row>
    <row r="30" spans="1:3" ht="21">
      <c r="A30" s="2" t="s">
        <v>226</v>
      </c>
      <c r="B30" s="60"/>
      <c r="C30" s="66">
        <v>9676.8</v>
      </c>
    </row>
    <row r="31" spans="1:3" ht="21">
      <c r="A31" s="2" t="s">
        <v>227</v>
      </c>
      <c r="B31" s="60"/>
      <c r="C31" s="66">
        <v>8970</v>
      </c>
    </row>
    <row r="32" spans="1:3" ht="21">
      <c r="A32" s="2" t="s">
        <v>228</v>
      </c>
      <c r="B32" s="60"/>
      <c r="C32" s="66">
        <v>340000</v>
      </c>
    </row>
    <row r="33" spans="1:3" ht="21">
      <c r="A33" s="44" t="s">
        <v>122</v>
      </c>
      <c r="B33" s="61"/>
      <c r="C33" s="67">
        <f>SUM(C21:C32)</f>
        <v>525510.52</v>
      </c>
    </row>
    <row r="34" ht="21">
      <c r="B34" s="54"/>
    </row>
    <row r="35" spans="2:3" ht="21">
      <c r="B35" s="60"/>
      <c r="C35" s="68"/>
    </row>
    <row r="36" spans="1:3" ht="21">
      <c r="A36" s="44"/>
      <c r="B36" s="61"/>
      <c r="C36" s="67"/>
    </row>
  </sheetData>
  <sheetProtection/>
  <mergeCells count="6">
    <mergeCell ref="A11:C11"/>
    <mergeCell ref="A1:C1"/>
    <mergeCell ref="A2:C2"/>
    <mergeCell ref="A19:C19"/>
    <mergeCell ref="A20:C20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SheetLayoutView="100" zoomScalePageLayoutView="0" workbookViewId="0" topLeftCell="A34">
      <selection activeCell="A3" sqref="A3:G3"/>
    </sheetView>
  </sheetViews>
  <sheetFormatPr defaultColWidth="9.140625" defaultRowHeight="12.75"/>
  <cols>
    <col min="1" max="1" width="20.421875" style="5" customWidth="1"/>
    <col min="2" max="2" width="12.421875" style="5" customWidth="1"/>
    <col min="3" max="3" width="11.8515625" style="5" customWidth="1"/>
    <col min="4" max="4" width="9.421875" style="5" customWidth="1"/>
    <col min="5" max="5" width="13.00390625" style="5" customWidth="1"/>
    <col min="6" max="6" width="20.421875" style="5" customWidth="1"/>
    <col min="7" max="7" width="12.8515625" style="5" customWidth="1"/>
    <col min="8" max="16384" width="9.140625" style="5" customWidth="1"/>
  </cols>
  <sheetData>
    <row r="1" spans="1:7" ht="16.5">
      <c r="A1" s="182" t="s">
        <v>9</v>
      </c>
      <c r="B1" s="182"/>
      <c r="C1" s="182"/>
      <c r="D1" s="182"/>
      <c r="E1" s="182"/>
      <c r="F1" s="182"/>
      <c r="G1" s="182"/>
    </row>
    <row r="2" spans="1:7" ht="16.5">
      <c r="A2" s="182" t="s">
        <v>69</v>
      </c>
      <c r="B2" s="182"/>
      <c r="C2" s="182"/>
      <c r="D2" s="182"/>
      <c r="E2" s="182"/>
      <c r="F2" s="182"/>
      <c r="G2" s="182"/>
    </row>
    <row r="3" spans="1:7" ht="16.5">
      <c r="A3" s="182" t="s">
        <v>300</v>
      </c>
      <c r="B3" s="182"/>
      <c r="C3" s="182"/>
      <c r="D3" s="182"/>
      <c r="E3" s="182"/>
      <c r="F3" s="182"/>
      <c r="G3" s="182"/>
    </row>
    <row r="4" spans="1:7" ht="16.5">
      <c r="A4" s="107" t="s">
        <v>70</v>
      </c>
      <c r="B4" s="107" t="s">
        <v>71</v>
      </c>
      <c r="C4" s="107" t="s">
        <v>72</v>
      </c>
      <c r="D4" s="107" t="s">
        <v>73</v>
      </c>
      <c r="E4" s="107" t="s">
        <v>74</v>
      </c>
      <c r="F4" s="107" t="s">
        <v>75</v>
      </c>
      <c r="G4" s="107" t="s">
        <v>76</v>
      </c>
    </row>
    <row r="5" spans="1:7" ht="16.5">
      <c r="A5" s="108"/>
      <c r="B5" s="108" t="s">
        <v>77</v>
      </c>
      <c r="C5" s="108"/>
      <c r="D5" s="108" t="s">
        <v>78</v>
      </c>
      <c r="E5" s="108"/>
      <c r="F5" s="108"/>
      <c r="G5" s="108"/>
    </row>
    <row r="6" spans="1:7" ht="16.5">
      <c r="A6" s="109" t="s">
        <v>79</v>
      </c>
      <c r="B6" s="109"/>
      <c r="C6" s="109"/>
      <c r="D6" s="109"/>
      <c r="E6" s="109"/>
      <c r="F6" s="110" t="s">
        <v>80</v>
      </c>
      <c r="G6" s="111">
        <v>1203483</v>
      </c>
    </row>
    <row r="7" spans="1:7" ht="16.5">
      <c r="A7" s="112" t="s">
        <v>81</v>
      </c>
      <c r="B7" s="113">
        <v>854000</v>
      </c>
      <c r="C7" s="113"/>
      <c r="D7" s="113"/>
      <c r="E7" s="113">
        <f aca="true" t="shared" si="0" ref="E7:E16">B7</f>
        <v>854000</v>
      </c>
      <c r="F7" s="114" t="s">
        <v>82</v>
      </c>
      <c r="G7" s="113">
        <v>4476887</v>
      </c>
    </row>
    <row r="8" spans="1:7" ht="16.5">
      <c r="A8" s="112" t="s">
        <v>83</v>
      </c>
      <c r="B8" s="113">
        <v>117572</v>
      </c>
      <c r="C8" s="113"/>
      <c r="D8" s="113"/>
      <c r="E8" s="113">
        <f t="shared" si="0"/>
        <v>117572</v>
      </c>
      <c r="F8" s="114" t="s">
        <v>84</v>
      </c>
      <c r="G8" s="113">
        <v>437450</v>
      </c>
    </row>
    <row r="9" spans="1:7" ht="16.5">
      <c r="A9" s="112" t="s">
        <v>85</v>
      </c>
      <c r="B9" s="113">
        <v>205000</v>
      </c>
      <c r="C9" s="113"/>
      <c r="D9" s="113"/>
      <c r="E9" s="113">
        <f t="shared" si="0"/>
        <v>205000</v>
      </c>
      <c r="F9" s="114" t="s">
        <v>86</v>
      </c>
      <c r="G9" s="113">
        <v>117572</v>
      </c>
    </row>
    <row r="10" spans="1:7" ht="16.5">
      <c r="A10" s="112" t="s">
        <v>87</v>
      </c>
      <c r="B10" s="113">
        <v>489000</v>
      </c>
      <c r="C10" s="113"/>
      <c r="D10" s="113"/>
      <c r="E10" s="113">
        <f t="shared" si="0"/>
        <v>489000</v>
      </c>
      <c r="F10" s="114" t="s">
        <v>88</v>
      </c>
      <c r="G10" s="113">
        <v>14667022</v>
      </c>
    </row>
    <row r="11" spans="1:7" ht="16.5">
      <c r="A11" s="112" t="s">
        <v>89</v>
      </c>
      <c r="B11" s="113">
        <v>441500</v>
      </c>
      <c r="C11" s="113"/>
      <c r="D11" s="113"/>
      <c r="E11" s="113">
        <f t="shared" si="0"/>
        <v>441500</v>
      </c>
      <c r="F11" s="114" t="s">
        <v>126</v>
      </c>
      <c r="G11" s="113">
        <v>3997496.8</v>
      </c>
    </row>
    <row r="12" spans="1:7" ht="16.5">
      <c r="A12" s="112" t="s">
        <v>90</v>
      </c>
      <c r="B12" s="113">
        <v>537450</v>
      </c>
      <c r="C12" s="113"/>
      <c r="D12" s="113"/>
      <c r="E12" s="113">
        <f t="shared" si="0"/>
        <v>537450</v>
      </c>
      <c r="F12" s="114" t="s">
        <v>91</v>
      </c>
      <c r="G12" s="113">
        <v>889999</v>
      </c>
    </row>
    <row r="13" spans="1:7" ht="16.5">
      <c r="A13" s="112" t="s">
        <v>92</v>
      </c>
      <c r="B13" s="113">
        <v>1513705.05</v>
      </c>
      <c r="C13" s="113"/>
      <c r="D13" s="113"/>
      <c r="E13" s="113">
        <f t="shared" si="0"/>
        <v>1513705.05</v>
      </c>
      <c r="F13" s="114"/>
      <c r="G13" s="112"/>
    </row>
    <row r="14" spans="1:7" ht="16.5">
      <c r="A14" s="112" t="s">
        <v>93</v>
      </c>
      <c r="B14" s="113">
        <v>2076352.75</v>
      </c>
      <c r="C14" s="113"/>
      <c r="D14" s="113"/>
      <c r="E14" s="113">
        <f t="shared" si="0"/>
        <v>2076352.75</v>
      </c>
      <c r="F14" s="114"/>
      <c r="G14" s="112"/>
    </row>
    <row r="15" spans="1:7" ht="16.5">
      <c r="A15" s="112" t="s">
        <v>94</v>
      </c>
      <c r="B15" s="113">
        <v>436000</v>
      </c>
      <c r="C15" s="113"/>
      <c r="D15" s="113"/>
      <c r="E15" s="113">
        <f t="shared" si="0"/>
        <v>436000</v>
      </c>
      <c r="F15" s="114"/>
      <c r="G15" s="112"/>
    </row>
    <row r="16" spans="1:7" ht="16.5">
      <c r="A16" s="112" t="s">
        <v>95</v>
      </c>
      <c r="B16" s="113">
        <v>198987</v>
      </c>
      <c r="C16" s="113"/>
      <c r="D16" s="113"/>
      <c r="E16" s="113">
        <f t="shared" si="0"/>
        <v>198987</v>
      </c>
      <c r="F16" s="114"/>
      <c r="G16" s="112"/>
    </row>
    <row r="17" spans="1:7" ht="16.5">
      <c r="A17" s="112" t="s">
        <v>96</v>
      </c>
      <c r="B17" s="113">
        <v>300000</v>
      </c>
      <c r="C17" s="113">
        <v>389000</v>
      </c>
      <c r="D17" s="113"/>
      <c r="E17" s="113">
        <f>B17+C17</f>
        <v>689000</v>
      </c>
      <c r="F17" s="114"/>
      <c r="G17" s="112"/>
    </row>
    <row r="18" spans="1:7" ht="16.5">
      <c r="A18" s="112" t="s">
        <v>301</v>
      </c>
      <c r="B18" s="113"/>
      <c r="C18" s="113">
        <v>169900</v>
      </c>
      <c r="D18" s="113"/>
      <c r="E18" s="113">
        <f>C18</f>
        <v>169900</v>
      </c>
      <c r="F18" s="114"/>
      <c r="G18" s="112"/>
    </row>
    <row r="19" spans="1:7" ht="16.5">
      <c r="A19" s="112" t="s">
        <v>97</v>
      </c>
      <c r="B19" s="113">
        <v>249500</v>
      </c>
      <c r="C19" s="113"/>
      <c r="D19" s="113"/>
      <c r="E19" s="113">
        <f>B19</f>
        <v>249500</v>
      </c>
      <c r="F19" s="114"/>
      <c r="G19" s="112"/>
    </row>
    <row r="20" spans="1:7" ht="16.5">
      <c r="A20" s="112" t="s">
        <v>302</v>
      </c>
      <c r="B20" s="113"/>
      <c r="C20" s="113">
        <v>249900</v>
      </c>
      <c r="D20" s="113"/>
      <c r="E20" s="113">
        <f>C20</f>
        <v>249900</v>
      </c>
      <c r="F20" s="114"/>
      <c r="G20" s="112"/>
    </row>
    <row r="21" spans="1:7" ht="16.5">
      <c r="A21" s="112" t="s">
        <v>98</v>
      </c>
      <c r="B21" s="113">
        <v>1632499</v>
      </c>
      <c r="C21" s="113"/>
      <c r="D21" s="113"/>
      <c r="E21" s="113">
        <f aca="true" t="shared" si="1" ref="E21:E36">B21</f>
        <v>1632499</v>
      </c>
      <c r="F21" s="114"/>
      <c r="G21" s="112"/>
    </row>
    <row r="22" spans="1:7" ht="16.5">
      <c r="A22" s="112" t="s">
        <v>99</v>
      </c>
      <c r="B22" s="113">
        <v>986000</v>
      </c>
      <c r="C22" s="113"/>
      <c r="D22" s="113"/>
      <c r="E22" s="113">
        <f t="shared" si="1"/>
        <v>986000</v>
      </c>
      <c r="F22" s="114"/>
      <c r="G22" s="112"/>
    </row>
    <row r="23" spans="1:7" ht="16.5">
      <c r="A23" s="112" t="s">
        <v>119</v>
      </c>
      <c r="B23" s="113">
        <v>585000</v>
      </c>
      <c r="C23" s="113"/>
      <c r="D23" s="113"/>
      <c r="E23" s="113">
        <f t="shared" si="1"/>
        <v>585000</v>
      </c>
      <c r="F23" s="114"/>
      <c r="G23" s="112"/>
    </row>
    <row r="24" spans="1:7" ht="16.5">
      <c r="A24" s="112" t="s">
        <v>100</v>
      </c>
      <c r="B24" s="113">
        <v>622000</v>
      </c>
      <c r="C24" s="113"/>
      <c r="D24" s="113"/>
      <c r="E24" s="113">
        <f t="shared" si="1"/>
        <v>622000</v>
      </c>
      <c r="F24" s="114"/>
      <c r="G24" s="112"/>
    </row>
    <row r="25" spans="1:7" ht="16.5">
      <c r="A25" s="112" t="s">
        <v>120</v>
      </c>
      <c r="B25" s="113">
        <v>92500</v>
      </c>
      <c r="C25" s="113"/>
      <c r="D25" s="113"/>
      <c r="E25" s="113">
        <f t="shared" si="1"/>
        <v>92500</v>
      </c>
      <c r="F25" s="114"/>
      <c r="G25" s="112"/>
    </row>
    <row r="26" spans="1:7" ht="16.5">
      <c r="A26" s="112" t="s">
        <v>101</v>
      </c>
      <c r="B26" s="113">
        <v>20000</v>
      </c>
      <c r="C26" s="113"/>
      <c r="D26" s="113"/>
      <c r="E26" s="113">
        <f t="shared" si="1"/>
        <v>20000</v>
      </c>
      <c r="F26" s="114"/>
      <c r="G26" s="112"/>
    </row>
    <row r="27" spans="1:7" ht="16.5">
      <c r="A27" s="112" t="s">
        <v>155</v>
      </c>
      <c r="B27" s="113">
        <v>32700</v>
      </c>
      <c r="C27" s="113"/>
      <c r="D27" s="113"/>
      <c r="E27" s="113">
        <f t="shared" si="1"/>
        <v>32700</v>
      </c>
      <c r="F27" s="114"/>
      <c r="G27" s="112"/>
    </row>
    <row r="28" spans="1:7" ht="16.5">
      <c r="A28" s="112" t="s">
        <v>102</v>
      </c>
      <c r="B28" s="113">
        <v>29700</v>
      </c>
      <c r="C28" s="113"/>
      <c r="D28" s="113"/>
      <c r="E28" s="113">
        <f t="shared" si="1"/>
        <v>29700</v>
      </c>
      <c r="F28" s="114"/>
      <c r="G28" s="112"/>
    </row>
    <row r="29" spans="1:7" ht="16.5">
      <c r="A29" s="112" t="s">
        <v>156</v>
      </c>
      <c r="B29" s="113">
        <v>51400</v>
      </c>
      <c r="C29" s="113"/>
      <c r="D29" s="113"/>
      <c r="E29" s="113">
        <f t="shared" si="1"/>
        <v>51400</v>
      </c>
      <c r="F29" s="114"/>
      <c r="G29" s="112"/>
    </row>
    <row r="30" spans="1:7" ht="16.5">
      <c r="A30" s="112" t="s">
        <v>103</v>
      </c>
      <c r="B30" s="113">
        <v>19800</v>
      </c>
      <c r="C30" s="113"/>
      <c r="D30" s="113"/>
      <c r="E30" s="113">
        <f t="shared" si="1"/>
        <v>19800</v>
      </c>
      <c r="F30" s="114"/>
      <c r="G30" s="112"/>
    </row>
    <row r="31" spans="1:7" ht="16.5">
      <c r="A31" s="112" t="s">
        <v>104</v>
      </c>
      <c r="B31" s="113">
        <v>29700</v>
      </c>
      <c r="C31" s="113"/>
      <c r="D31" s="113"/>
      <c r="E31" s="113">
        <f t="shared" si="1"/>
        <v>29700</v>
      </c>
      <c r="F31" s="114"/>
      <c r="G31" s="112"/>
    </row>
    <row r="32" spans="1:7" ht="16.5">
      <c r="A32" s="112" t="s">
        <v>105</v>
      </c>
      <c r="B32" s="113">
        <v>89732</v>
      </c>
      <c r="C32" s="113"/>
      <c r="D32" s="113"/>
      <c r="E32" s="113">
        <f t="shared" si="1"/>
        <v>89732</v>
      </c>
      <c r="F32" s="114"/>
      <c r="G32" s="112"/>
    </row>
    <row r="33" spans="1:7" ht="16.5">
      <c r="A33" s="112" t="s">
        <v>106</v>
      </c>
      <c r="B33" s="113">
        <v>6738187</v>
      </c>
      <c r="C33" s="113"/>
      <c r="D33" s="113"/>
      <c r="E33" s="113">
        <f t="shared" si="1"/>
        <v>6738187</v>
      </c>
      <c r="F33" s="114"/>
      <c r="G33" s="112"/>
    </row>
    <row r="34" spans="1:7" ht="16.5">
      <c r="A34" s="112" t="s">
        <v>107</v>
      </c>
      <c r="B34" s="113">
        <v>865200</v>
      </c>
      <c r="C34" s="113"/>
      <c r="D34" s="113"/>
      <c r="E34" s="113">
        <f t="shared" si="1"/>
        <v>865200</v>
      </c>
      <c r="F34" s="114"/>
      <c r="G34" s="112"/>
    </row>
    <row r="35" spans="1:7" ht="16.5">
      <c r="A35" s="112" t="s">
        <v>108</v>
      </c>
      <c r="B35" s="113">
        <v>1103158</v>
      </c>
      <c r="C35" s="113"/>
      <c r="D35" s="113"/>
      <c r="E35" s="113">
        <f t="shared" si="1"/>
        <v>1103158</v>
      </c>
      <c r="F35" s="114"/>
      <c r="G35" s="112"/>
    </row>
    <row r="36" spans="1:7" ht="16.5">
      <c r="A36" s="112" t="s">
        <v>109</v>
      </c>
      <c r="B36" s="113">
        <v>217000</v>
      </c>
      <c r="C36" s="113"/>
      <c r="D36" s="113"/>
      <c r="E36" s="113">
        <f t="shared" si="1"/>
        <v>217000</v>
      </c>
      <c r="F36" s="114"/>
      <c r="G36" s="112"/>
    </row>
    <row r="37" spans="1:7" ht="16.5">
      <c r="A37" s="112"/>
      <c r="B37" s="113"/>
      <c r="C37" s="113"/>
      <c r="D37" s="113"/>
      <c r="E37" s="113"/>
      <c r="F37" s="114"/>
      <c r="G37" s="112"/>
    </row>
    <row r="38" spans="1:7" ht="16.5">
      <c r="A38" s="112"/>
      <c r="B38" s="113"/>
      <c r="C38" s="113"/>
      <c r="D38" s="113"/>
      <c r="E38" s="113"/>
      <c r="F38" s="114"/>
      <c r="G38" s="112"/>
    </row>
    <row r="39" spans="1:7" ht="16.5">
      <c r="A39" s="112"/>
      <c r="B39" s="113"/>
      <c r="C39" s="113"/>
      <c r="D39" s="113"/>
      <c r="E39" s="113"/>
      <c r="F39" s="114"/>
      <c r="G39" s="112"/>
    </row>
    <row r="40" spans="1:7" ht="16.5">
      <c r="A40" s="112"/>
      <c r="B40" s="113"/>
      <c r="C40" s="113"/>
      <c r="D40" s="113"/>
      <c r="E40" s="113"/>
      <c r="F40" s="114"/>
      <c r="G40" s="112"/>
    </row>
    <row r="41" spans="1:7" ht="16.5">
      <c r="A41" s="112"/>
      <c r="B41" s="113"/>
      <c r="C41" s="113"/>
      <c r="D41" s="113"/>
      <c r="E41" s="113"/>
      <c r="F41" s="114"/>
      <c r="G41" s="112"/>
    </row>
    <row r="42" spans="1:7" ht="16.5">
      <c r="A42" s="112"/>
      <c r="B42" s="113"/>
      <c r="C42" s="113"/>
      <c r="D42" s="113"/>
      <c r="E42" s="113"/>
      <c r="F42" s="114"/>
      <c r="G42" s="112"/>
    </row>
    <row r="43" spans="1:7" ht="16.5">
      <c r="A43" s="112"/>
      <c r="B43" s="113"/>
      <c r="C43" s="113"/>
      <c r="D43" s="113"/>
      <c r="E43" s="113"/>
      <c r="F43" s="114"/>
      <c r="G43" s="112"/>
    </row>
    <row r="44" spans="1:7" ht="16.5">
      <c r="A44" s="112"/>
      <c r="B44" s="113"/>
      <c r="C44" s="113"/>
      <c r="D44" s="113"/>
      <c r="E44" s="113"/>
      <c r="F44" s="114"/>
      <c r="G44" s="112"/>
    </row>
    <row r="45" spans="1:7" ht="16.5">
      <c r="A45" s="112"/>
      <c r="B45" s="113"/>
      <c r="C45" s="113"/>
      <c r="D45" s="113"/>
      <c r="E45" s="113"/>
      <c r="F45" s="114"/>
      <c r="G45" s="112"/>
    </row>
    <row r="46" spans="1:7" ht="16.5">
      <c r="A46" s="115"/>
      <c r="B46" s="165"/>
      <c r="C46" s="165"/>
      <c r="D46" s="165"/>
      <c r="E46" s="165"/>
      <c r="F46" s="115"/>
      <c r="G46" s="118"/>
    </row>
    <row r="47" spans="1:7" ht="16.5">
      <c r="A47" s="119"/>
      <c r="B47" s="120"/>
      <c r="C47" s="120"/>
      <c r="D47" s="120"/>
      <c r="E47" s="120"/>
      <c r="F47" s="119"/>
      <c r="G47" s="121"/>
    </row>
    <row r="48" spans="1:7" ht="16.5">
      <c r="A48" s="119"/>
      <c r="B48" s="120"/>
      <c r="C48" s="120"/>
      <c r="D48" s="120"/>
      <c r="E48" s="120"/>
      <c r="F48" s="119"/>
      <c r="G48" s="121"/>
    </row>
    <row r="49" spans="1:7" ht="16.5">
      <c r="A49" s="119"/>
      <c r="B49" s="120"/>
      <c r="C49" s="120"/>
      <c r="D49" s="120"/>
      <c r="E49" s="120"/>
      <c r="F49" s="119"/>
      <c r="G49" s="121"/>
    </row>
    <row r="50" spans="1:6" s="3" customFormat="1" ht="18.75">
      <c r="A50" s="183" t="s">
        <v>25</v>
      </c>
      <c r="B50" s="183"/>
      <c r="C50" s="183"/>
      <c r="D50" s="183"/>
      <c r="E50" s="183"/>
      <c r="F50" s="183"/>
    </row>
    <row r="51" spans="1:7" s="3" customFormat="1" ht="18">
      <c r="A51" s="107" t="s">
        <v>70</v>
      </c>
      <c r="B51" s="107" t="s">
        <v>71</v>
      </c>
      <c r="C51" s="107" t="s">
        <v>72</v>
      </c>
      <c r="D51" s="107" t="s">
        <v>73</v>
      </c>
      <c r="E51" s="107" t="s">
        <v>74</v>
      </c>
      <c r="F51" s="107" t="s">
        <v>75</v>
      </c>
      <c r="G51" s="107" t="s">
        <v>76</v>
      </c>
    </row>
    <row r="52" spans="1:7" s="3" customFormat="1" ht="18">
      <c r="A52" s="108"/>
      <c r="B52" s="108" t="s">
        <v>77</v>
      </c>
      <c r="C52" s="108"/>
      <c r="D52" s="108" t="s">
        <v>78</v>
      </c>
      <c r="E52" s="108"/>
      <c r="F52" s="108"/>
      <c r="G52" s="108"/>
    </row>
    <row r="53" spans="1:7" s="3" customFormat="1" ht="18">
      <c r="A53" s="112" t="s">
        <v>110</v>
      </c>
      <c r="B53" s="113"/>
      <c r="C53" s="113"/>
      <c r="D53" s="109"/>
      <c r="E53" s="109"/>
      <c r="F53" s="110"/>
      <c r="G53" s="111"/>
    </row>
    <row r="54" spans="1:7" s="3" customFormat="1" ht="18">
      <c r="A54" s="112" t="s">
        <v>111</v>
      </c>
      <c r="B54" s="113">
        <v>1525493</v>
      </c>
      <c r="C54" s="113">
        <v>20000</v>
      </c>
      <c r="D54" s="113">
        <v>92850</v>
      </c>
      <c r="E54" s="113">
        <f>B54+C54-D54</f>
        <v>1452643</v>
      </c>
      <c r="F54" s="114"/>
      <c r="G54" s="113"/>
    </row>
    <row r="55" spans="1:7" s="3" customFormat="1" ht="18">
      <c r="A55" s="112" t="s">
        <v>112</v>
      </c>
      <c r="B55" s="113">
        <v>87280</v>
      </c>
      <c r="C55" s="113"/>
      <c r="D55" s="113"/>
      <c r="E55" s="113">
        <f>B55</f>
        <v>87280</v>
      </c>
      <c r="F55" s="114"/>
      <c r="G55" s="113"/>
    </row>
    <row r="56" spans="1:7" s="3" customFormat="1" ht="18">
      <c r="A56" s="112" t="s">
        <v>113</v>
      </c>
      <c r="B56" s="113">
        <v>766227</v>
      </c>
      <c r="C56" s="113">
        <v>27000</v>
      </c>
      <c r="D56" s="113">
        <v>3000</v>
      </c>
      <c r="E56" s="113">
        <f>B56+C56-D56</f>
        <v>790227</v>
      </c>
      <c r="F56" s="114"/>
      <c r="G56" s="113"/>
    </row>
    <row r="57" spans="1:7" s="3" customFormat="1" ht="18">
      <c r="A57" s="112" t="s">
        <v>114</v>
      </c>
      <c r="B57" s="113">
        <v>739000</v>
      </c>
      <c r="C57" s="113"/>
      <c r="D57" s="113"/>
      <c r="E57" s="113">
        <f>B57</f>
        <v>739000</v>
      </c>
      <c r="F57" s="114"/>
      <c r="G57" s="113"/>
    </row>
    <row r="58" spans="1:7" s="3" customFormat="1" ht="18">
      <c r="A58" s="112" t="s">
        <v>115</v>
      </c>
      <c r="B58" s="113">
        <v>768828</v>
      </c>
      <c r="C58" s="113"/>
      <c r="D58" s="113">
        <v>5900</v>
      </c>
      <c r="E58" s="113">
        <f>B58-D58</f>
        <v>762928</v>
      </c>
      <c r="F58" s="114"/>
      <c r="G58" s="113"/>
    </row>
    <row r="59" spans="1:7" s="3" customFormat="1" ht="18">
      <c r="A59" s="112" t="s">
        <v>116</v>
      </c>
      <c r="B59" s="113">
        <v>104400</v>
      </c>
      <c r="C59" s="113"/>
      <c r="D59" s="113"/>
      <c r="E59" s="113">
        <f>B59</f>
        <v>104400</v>
      </c>
      <c r="F59" s="114"/>
      <c r="G59" s="113"/>
    </row>
    <row r="60" spans="1:7" s="3" customFormat="1" ht="18">
      <c r="A60" s="112" t="s">
        <v>117</v>
      </c>
      <c r="B60" s="113">
        <v>244000</v>
      </c>
      <c r="C60" s="113"/>
      <c r="D60" s="113"/>
      <c r="E60" s="113">
        <f>B60</f>
        <v>244000</v>
      </c>
      <c r="F60" s="114"/>
      <c r="G60" s="113"/>
    </row>
    <row r="61" spans="1:7" s="3" customFormat="1" ht="18">
      <c r="A61" s="112" t="s">
        <v>118</v>
      </c>
      <c r="B61" s="113">
        <v>65000</v>
      </c>
      <c r="C61" s="113"/>
      <c r="D61" s="113"/>
      <c r="E61" s="113">
        <f>B61</f>
        <v>65000</v>
      </c>
      <c r="F61" s="114"/>
      <c r="G61" s="113"/>
    </row>
    <row r="62" spans="1:7" s="3" customFormat="1" ht="18">
      <c r="A62" s="112" t="s">
        <v>157</v>
      </c>
      <c r="B62" s="113">
        <v>7400</v>
      </c>
      <c r="C62" s="113">
        <v>24900</v>
      </c>
      <c r="D62" s="113"/>
      <c r="E62" s="113">
        <f>B62+C62</f>
        <v>32300</v>
      </c>
      <c r="F62" s="114"/>
      <c r="G62" s="113"/>
    </row>
    <row r="63" spans="1:7" s="3" customFormat="1" ht="18">
      <c r="A63" s="112" t="s">
        <v>158</v>
      </c>
      <c r="B63" s="113">
        <v>10350</v>
      </c>
      <c r="C63" s="113"/>
      <c r="D63" s="113"/>
      <c r="E63" s="113">
        <f>B63</f>
        <v>10350</v>
      </c>
      <c r="F63" s="114"/>
      <c r="G63" s="113"/>
    </row>
    <row r="64" spans="1:7" s="3" customFormat="1" ht="18">
      <c r="A64" s="112" t="s">
        <v>159</v>
      </c>
      <c r="B64" s="113">
        <v>96000</v>
      </c>
      <c r="C64" s="113"/>
      <c r="D64" s="113"/>
      <c r="E64" s="113">
        <f>B64</f>
        <v>96000</v>
      </c>
      <c r="F64" s="114"/>
      <c r="G64" s="113"/>
    </row>
    <row r="65" spans="1:7" s="3" customFormat="1" ht="18">
      <c r="A65" s="112" t="s">
        <v>160</v>
      </c>
      <c r="B65" s="113">
        <v>34050</v>
      </c>
      <c r="C65" s="113">
        <v>29289</v>
      </c>
      <c r="D65" s="113"/>
      <c r="E65" s="113">
        <f>B65+C65</f>
        <v>63339</v>
      </c>
      <c r="F65" s="114"/>
      <c r="G65" s="113"/>
    </row>
    <row r="66" spans="1:7" s="3" customFormat="1" ht="18">
      <c r="A66" s="112"/>
      <c r="B66" s="113"/>
      <c r="C66" s="113"/>
      <c r="D66" s="113"/>
      <c r="E66" s="113"/>
      <c r="F66" s="114"/>
      <c r="G66" s="113"/>
    </row>
    <row r="67" spans="1:7" s="3" customFormat="1" ht="18">
      <c r="A67" s="112"/>
      <c r="B67" s="113"/>
      <c r="C67" s="113"/>
      <c r="D67" s="113"/>
      <c r="E67" s="113"/>
      <c r="F67" s="114"/>
      <c r="G67" s="113"/>
    </row>
    <row r="68" spans="1:7" s="3" customFormat="1" ht="18">
      <c r="A68" s="112"/>
      <c r="B68" s="113"/>
      <c r="C68" s="113"/>
      <c r="D68" s="113"/>
      <c r="E68" s="113"/>
      <c r="F68" s="114"/>
      <c r="G68" s="113"/>
    </row>
    <row r="69" spans="1:7" s="3" customFormat="1" ht="18">
      <c r="A69" s="112"/>
      <c r="B69" s="113"/>
      <c r="C69" s="113"/>
      <c r="D69" s="113"/>
      <c r="E69" s="113"/>
      <c r="F69" s="114"/>
      <c r="G69" s="113"/>
    </row>
    <row r="70" spans="1:7" s="3" customFormat="1" ht="18">
      <c r="A70" s="112"/>
      <c r="B70" s="113"/>
      <c r="C70" s="113"/>
      <c r="D70" s="113"/>
      <c r="E70" s="113"/>
      <c r="F70" s="114"/>
      <c r="G70" s="113"/>
    </row>
    <row r="71" spans="1:7" s="3" customFormat="1" ht="18">
      <c r="A71" s="112"/>
      <c r="B71" s="113"/>
      <c r="C71" s="113"/>
      <c r="D71" s="113"/>
      <c r="E71" s="113"/>
      <c r="F71" s="114"/>
      <c r="G71" s="112"/>
    </row>
    <row r="72" spans="1:7" s="3" customFormat="1" ht="18">
      <c r="A72" s="112"/>
      <c r="B72" s="113"/>
      <c r="C72" s="113"/>
      <c r="D72" s="113"/>
      <c r="E72" s="113"/>
      <c r="F72" s="114"/>
      <c r="G72" s="115"/>
    </row>
    <row r="73" spans="1:7" s="3" customFormat="1" ht="18">
      <c r="A73" s="115"/>
      <c r="B73" s="116">
        <f>SUM(B7:B65)</f>
        <v>24981670.8</v>
      </c>
      <c r="C73" s="116">
        <f>SUM(C7:C65)</f>
        <v>909989</v>
      </c>
      <c r="D73" s="116">
        <f>SUM(D54:D65)</f>
        <v>101750</v>
      </c>
      <c r="E73" s="116">
        <f>SUM(E7:E65)</f>
        <v>25789909.8</v>
      </c>
      <c r="F73" s="117"/>
      <c r="G73" s="118">
        <f>SUM(G6:G12)</f>
        <v>25789909.8</v>
      </c>
    </row>
    <row r="74" spans="1:6" s="3" customFormat="1" ht="18.75">
      <c r="A74" s="160"/>
      <c r="B74" s="160"/>
      <c r="C74" s="160"/>
      <c r="D74" s="160"/>
      <c r="E74" s="160"/>
      <c r="F74" s="160"/>
    </row>
    <row r="75" spans="1:6" s="3" customFormat="1" ht="18.75">
      <c r="A75" s="160"/>
      <c r="B75" s="160"/>
      <c r="C75" s="160"/>
      <c r="D75" s="160"/>
      <c r="E75" s="160"/>
      <c r="F75" s="160"/>
    </row>
    <row r="76" spans="1:6" s="3" customFormat="1" ht="18.75">
      <c r="A76" s="58"/>
      <c r="B76" s="58"/>
      <c r="C76" s="95"/>
      <c r="D76" s="95"/>
      <c r="E76" s="58"/>
      <c r="F76" s="95"/>
    </row>
    <row r="77" spans="1:6" s="3" customFormat="1" ht="18.75">
      <c r="A77" s="185" t="s">
        <v>55</v>
      </c>
      <c r="B77" s="185"/>
      <c r="C77" s="185"/>
      <c r="D77" s="185"/>
      <c r="E77" s="185"/>
      <c r="F77" s="185"/>
    </row>
    <row r="78" spans="1:6" s="3" customFormat="1" ht="18.75">
      <c r="A78" s="186" t="s">
        <v>56</v>
      </c>
      <c r="B78" s="186"/>
      <c r="C78" s="186"/>
      <c r="D78" s="186"/>
      <c r="E78" s="186"/>
      <c r="F78" s="186"/>
    </row>
    <row r="79" spans="1:6" s="3" customFormat="1" ht="18.75">
      <c r="A79" s="58"/>
      <c r="B79" s="58"/>
      <c r="C79" s="95"/>
      <c r="D79" s="95"/>
      <c r="E79" s="58"/>
      <c r="F79" s="95"/>
    </row>
    <row r="80" spans="1:6" s="3" customFormat="1" ht="18.75">
      <c r="A80" s="58"/>
      <c r="B80" s="58"/>
      <c r="C80" s="95"/>
      <c r="D80" s="95"/>
      <c r="E80" s="58"/>
      <c r="F80" s="95"/>
    </row>
    <row r="81" spans="1:6" s="3" customFormat="1" ht="18.75">
      <c r="A81" s="187" t="s">
        <v>57</v>
      </c>
      <c r="B81" s="187"/>
      <c r="C81" s="187"/>
      <c r="D81" s="187"/>
      <c r="E81" s="187"/>
      <c r="F81" s="187"/>
    </row>
    <row r="82" spans="1:6" s="3" customFormat="1" ht="18.75">
      <c r="A82" s="188" t="s">
        <v>142</v>
      </c>
      <c r="B82" s="188"/>
      <c r="C82" s="188"/>
      <c r="D82" s="188"/>
      <c r="E82" s="188"/>
      <c r="F82" s="188"/>
    </row>
    <row r="83" spans="1:6" s="3" customFormat="1" ht="18.75">
      <c r="A83" s="184" t="s">
        <v>58</v>
      </c>
      <c r="B83" s="184"/>
      <c r="C83" s="184"/>
      <c r="D83" s="184"/>
      <c r="E83" s="184"/>
      <c r="F83" s="184"/>
    </row>
    <row r="84" spans="1:6" s="3" customFormat="1" ht="18.75">
      <c r="A84" s="58"/>
      <c r="B84" s="58"/>
      <c r="C84" s="95"/>
      <c r="D84" s="95"/>
      <c r="E84" s="58"/>
      <c r="F84" s="95"/>
    </row>
    <row r="85" spans="1:6" s="3" customFormat="1" ht="18.75">
      <c r="A85" s="58"/>
      <c r="B85" s="58"/>
      <c r="C85" s="95"/>
      <c r="D85" s="95"/>
      <c r="E85" s="58"/>
      <c r="F85" s="95"/>
    </row>
    <row r="86" spans="1:6" s="3" customFormat="1" ht="18.75">
      <c r="A86" s="184" t="s">
        <v>143</v>
      </c>
      <c r="B86" s="184"/>
      <c r="C86" s="184"/>
      <c r="D86" s="184"/>
      <c r="E86" s="184"/>
      <c r="F86" s="184"/>
    </row>
    <row r="87" spans="1:6" s="3" customFormat="1" ht="18.75">
      <c r="A87" s="184" t="s">
        <v>59</v>
      </c>
      <c r="B87" s="184"/>
      <c r="C87" s="184"/>
      <c r="D87" s="184"/>
      <c r="E87" s="184"/>
      <c r="F87" s="184"/>
    </row>
  </sheetData>
  <sheetProtection/>
  <mergeCells count="11">
    <mergeCell ref="A87:F87"/>
    <mergeCell ref="A77:F77"/>
    <mergeCell ref="A78:F78"/>
    <mergeCell ref="A81:F81"/>
    <mergeCell ref="A82:F82"/>
    <mergeCell ref="A1:G1"/>
    <mergeCell ref="A2:G2"/>
    <mergeCell ref="A3:G3"/>
    <mergeCell ref="A50:F50"/>
    <mergeCell ref="A83:F83"/>
    <mergeCell ref="A86:F86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60.28125" style="2" customWidth="1"/>
    <col min="2" max="2" width="9.140625" style="2" customWidth="1"/>
    <col min="3" max="4" width="12.7109375" style="2" customWidth="1"/>
    <col min="5" max="16384" width="9.140625" style="2" customWidth="1"/>
  </cols>
  <sheetData>
    <row r="1" spans="1:4" ht="21">
      <c r="A1" s="181" t="s">
        <v>61</v>
      </c>
      <c r="B1" s="181"/>
      <c r="C1" s="181"/>
      <c r="D1" s="181"/>
    </row>
    <row r="2" spans="1:4" ht="21">
      <c r="A2" s="181" t="s">
        <v>62</v>
      </c>
      <c r="B2" s="181"/>
      <c r="C2" s="181"/>
      <c r="D2" s="181"/>
    </row>
    <row r="3" spans="1:4" ht="21">
      <c r="A3" s="181" t="s">
        <v>229</v>
      </c>
      <c r="B3" s="181"/>
      <c r="C3" s="181"/>
      <c r="D3" s="181"/>
    </row>
    <row r="4" spans="1:4" ht="21">
      <c r="A4" s="161" t="s">
        <v>63</v>
      </c>
      <c r="B4" s="162" t="s">
        <v>64</v>
      </c>
      <c r="C4" s="45" t="s">
        <v>65</v>
      </c>
      <c r="D4" s="45" t="s">
        <v>66</v>
      </c>
    </row>
    <row r="5" spans="1:4" ht="21">
      <c r="A5" s="71" t="s">
        <v>150</v>
      </c>
      <c r="B5" s="47" t="s">
        <v>230</v>
      </c>
      <c r="C5" s="74">
        <v>7450350.69</v>
      </c>
      <c r="D5" s="46"/>
    </row>
    <row r="6" spans="1:4" ht="21">
      <c r="A6" s="71" t="s">
        <v>151</v>
      </c>
      <c r="B6" s="47" t="s">
        <v>230</v>
      </c>
      <c r="C6" s="50">
        <v>8608535.46</v>
      </c>
      <c r="D6" s="48"/>
    </row>
    <row r="7" spans="1:4" ht="21">
      <c r="A7" s="71" t="s">
        <v>152</v>
      </c>
      <c r="B7" s="47" t="s">
        <v>230</v>
      </c>
      <c r="C7" s="50">
        <v>185904.12</v>
      </c>
      <c r="D7" s="48"/>
    </row>
    <row r="8" spans="1:4" ht="21">
      <c r="A8" s="71" t="s">
        <v>153</v>
      </c>
      <c r="B8" s="47" t="s">
        <v>230</v>
      </c>
      <c r="C8" s="50">
        <v>1270.67</v>
      </c>
      <c r="D8" s="48"/>
    </row>
    <row r="9" spans="1:4" ht="21">
      <c r="A9" s="71" t="s">
        <v>310</v>
      </c>
      <c r="B9" s="47" t="s">
        <v>230</v>
      </c>
      <c r="C9" s="50">
        <v>5000000</v>
      </c>
      <c r="D9" s="48"/>
    </row>
    <row r="10" spans="1:4" ht="21">
      <c r="A10" s="71" t="s">
        <v>154</v>
      </c>
      <c r="B10" s="47" t="s">
        <v>231</v>
      </c>
      <c r="C10" s="50">
        <v>11668823.19</v>
      </c>
      <c r="D10" s="48"/>
    </row>
    <row r="11" spans="1:4" ht="21">
      <c r="A11" s="72" t="s">
        <v>232</v>
      </c>
      <c r="B11" s="47" t="s">
        <v>233</v>
      </c>
      <c r="C11" s="75">
        <v>948560</v>
      </c>
      <c r="D11" s="48"/>
    </row>
    <row r="12" spans="1:4" ht="21">
      <c r="A12" s="72" t="s">
        <v>133</v>
      </c>
      <c r="B12" s="47" t="s">
        <v>234</v>
      </c>
      <c r="C12" s="50">
        <v>4201.69</v>
      </c>
      <c r="D12" s="49"/>
    </row>
    <row r="13" spans="1:4" ht="21">
      <c r="A13" s="71" t="s">
        <v>164</v>
      </c>
      <c r="B13" s="47" t="s">
        <v>235</v>
      </c>
      <c r="C13" s="50"/>
      <c r="D13" s="48">
        <v>1457080.31</v>
      </c>
    </row>
    <row r="14" spans="1:4" ht="21">
      <c r="A14" s="71" t="s">
        <v>165</v>
      </c>
      <c r="B14" s="47" t="s">
        <v>236</v>
      </c>
      <c r="C14" s="50"/>
      <c r="D14" s="48">
        <v>1305000</v>
      </c>
    </row>
    <row r="15" spans="1:4" ht="21">
      <c r="A15" s="71" t="s">
        <v>166</v>
      </c>
      <c r="B15" s="47" t="s">
        <v>237</v>
      </c>
      <c r="C15" s="50"/>
      <c r="D15" s="48">
        <v>525510.52</v>
      </c>
    </row>
    <row r="16" spans="1:4" ht="21">
      <c r="A16" s="71" t="s">
        <v>16</v>
      </c>
      <c r="B16" s="47" t="s">
        <v>238</v>
      </c>
      <c r="C16" s="50"/>
      <c r="D16" s="49">
        <v>12809280.45</v>
      </c>
    </row>
    <row r="17" spans="1:4" ht="21">
      <c r="A17" s="71" t="s">
        <v>20</v>
      </c>
      <c r="B17" s="47" t="s">
        <v>239</v>
      </c>
      <c r="C17" s="50"/>
      <c r="D17" s="49">
        <v>16920774.54</v>
      </c>
    </row>
    <row r="18" spans="1:4" ht="21">
      <c r="A18" s="71" t="s">
        <v>203</v>
      </c>
      <c r="B18" s="47"/>
      <c r="C18" s="50"/>
      <c r="D18" s="49">
        <v>800000</v>
      </c>
    </row>
    <row r="19" spans="1:4" ht="21">
      <c r="A19" s="71" t="s">
        <v>204</v>
      </c>
      <c r="B19" s="47"/>
      <c r="C19" s="50"/>
      <c r="D19" s="49"/>
    </row>
    <row r="20" spans="1:4" ht="21">
      <c r="A20" s="71" t="s">
        <v>205</v>
      </c>
      <c r="B20" s="47"/>
      <c r="C20" s="50"/>
      <c r="D20" s="49">
        <v>50000</v>
      </c>
    </row>
    <row r="21" spans="1:4" ht="21">
      <c r="A21" s="71" t="s">
        <v>206</v>
      </c>
      <c r="B21" s="47"/>
      <c r="C21" s="50"/>
      <c r="D21" s="49"/>
    </row>
    <row r="22" spans="1:4" ht="21">
      <c r="A22" s="73"/>
      <c r="B22" s="51"/>
      <c r="C22" s="50"/>
      <c r="D22" s="49"/>
    </row>
    <row r="23" spans="1:4" ht="21">
      <c r="A23" s="1"/>
      <c r="B23" s="52"/>
      <c r="C23" s="53">
        <f>SUM(C5:C17)</f>
        <v>33867645.82</v>
      </c>
      <c r="D23" s="53">
        <f>SUM(D13:D22)</f>
        <v>33867645.82</v>
      </c>
    </row>
    <row r="24" spans="1:4" ht="21">
      <c r="A24" s="1"/>
      <c r="B24" s="52"/>
      <c r="C24" s="59"/>
      <c r="D24" s="59"/>
    </row>
    <row r="25" spans="1:4" ht="21">
      <c r="A25" s="2" t="s">
        <v>67</v>
      </c>
      <c r="B25" s="52"/>
      <c r="C25" s="59"/>
      <c r="D25" s="59"/>
    </row>
    <row r="26" spans="1:4" ht="21">
      <c r="A26" s="70" t="s">
        <v>135</v>
      </c>
      <c r="B26" s="52"/>
      <c r="C26" s="59"/>
      <c r="D26" s="59"/>
    </row>
    <row r="27" spans="2:4" ht="21">
      <c r="B27" s="54"/>
      <c r="C27" s="62"/>
      <c r="D27" s="62"/>
    </row>
    <row r="28" spans="1:4" ht="21">
      <c r="A28" s="70"/>
      <c r="B28" s="54"/>
      <c r="C28" s="62"/>
      <c r="D28" s="62"/>
    </row>
    <row r="29" spans="1:4" ht="21">
      <c r="A29" s="190" t="s">
        <v>136</v>
      </c>
      <c r="B29" s="190"/>
      <c r="C29" s="190"/>
      <c r="D29" s="190"/>
    </row>
    <row r="30" spans="1:4" ht="21">
      <c r="A30" s="190" t="s">
        <v>137</v>
      </c>
      <c r="B30" s="190"/>
      <c r="C30" s="190"/>
      <c r="D30" s="190"/>
    </row>
    <row r="31" spans="1:4" ht="21">
      <c r="A31" s="55"/>
      <c r="B31" s="55"/>
      <c r="C31" s="55"/>
      <c r="D31" s="55"/>
    </row>
    <row r="32" spans="1:4" ht="21">
      <c r="A32" s="190" t="s">
        <v>58</v>
      </c>
      <c r="B32" s="190"/>
      <c r="C32" s="190"/>
      <c r="D32" s="190"/>
    </row>
    <row r="33" spans="2:4" ht="21">
      <c r="B33" s="54"/>
      <c r="C33" s="62"/>
      <c r="D33" s="62"/>
    </row>
    <row r="34" spans="1:4" ht="21">
      <c r="A34" s="190" t="s">
        <v>138</v>
      </c>
      <c r="B34" s="190"/>
      <c r="C34" s="190"/>
      <c r="D34" s="190"/>
    </row>
    <row r="35" spans="1:4" ht="21">
      <c r="A35" s="190" t="s">
        <v>68</v>
      </c>
      <c r="B35" s="190"/>
      <c r="C35" s="190"/>
      <c r="D35" s="190"/>
    </row>
    <row r="36" spans="1:4" ht="21">
      <c r="A36" s="189">
        <v>240239</v>
      </c>
      <c r="B36" s="189"/>
      <c r="C36" s="189"/>
      <c r="D36" s="189"/>
    </row>
    <row r="37" ht="21">
      <c r="A37" s="55"/>
    </row>
  </sheetData>
  <sheetProtection/>
  <mergeCells count="9">
    <mergeCell ref="A36:D36"/>
    <mergeCell ref="A30:D30"/>
    <mergeCell ref="A32:D32"/>
    <mergeCell ref="A34:D34"/>
    <mergeCell ref="A35:D35"/>
    <mergeCell ref="A1:D1"/>
    <mergeCell ref="A2:D2"/>
    <mergeCell ref="A3:D3"/>
    <mergeCell ref="A29:D29"/>
  </mergeCells>
  <printOptions/>
  <pageMargins left="0.75" right="0.21" top="0.52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63.28125" style="2" customWidth="1"/>
    <col min="2" max="2" width="10.8515625" style="2" customWidth="1"/>
    <col min="3" max="3" width="13.8515625" style="65" customWidth="1"/>
    <col min="4" max="16384" width="9.140625" style="2" customWidth="1"/>
  </cols>
  <sheetData>
    <row r="1" spans="1:3" ht="21">
      <c r="A1" s="181" t="s">
        <v>207</v>
      </c>
      <c r="B1" s="181"/>
      <c r="C1" s="181"/>
    </row>
    <row r="2" spans="1:3" ht="21">
      <c r="A2" s="181" t="s">
        <v>121</v>
      </c>
      <c r="B2" s="181"/>
      <c r="C2" s="181"/>
    </row>
    <row r="3" spans="1:3" ht="21">
      <c r="A3" s="2" t="s">
        <v>139</v>
      </c>
      <c r="C3" s="65">
        <v>307802</v>
      </c>
    </row>
    <row r="4" spans="1:3" ht="21">
      <c r="A4" s="2" t="s">
        <v>140</v>
      </c>
      <c r="C4" s="65">
        <v>7807.74</v>
      </c>
    </row>
    <row r="5" spans="1:3" ht="21">
      <c r="A5" s="2" t="s">
        <v>208</v>
      </c>
      <c r="C5" s="65">
        <v>6506.45</v>
      </c>
    </row>
    <row r="6" spans="1:3" ht="21">
      <c r="A6" s="2" t="s">
        <v>134</v>
      </c>
      <c r="C6" s="65">
        <v>1134464.12</v>
      </c>
    </row>
    <row r="7" spans="1:3" ht="21">
      <c r="A7" s="2" t="s">
        <v>209</v>
      </c>
      <c r="C7" s="65">
        <v>500</v>
      </c>
    </row>
    <row r="8" spans="1:3" ht="21">
      <c r="A8" s="44" t="s">
        <v>122</v>
      </c>
      <c r="B8" s="61"/>
      <c r="C8" s="67">
        <f>SUM(C3:C7)</f>
        <v>1457080.31</v>
      </c>
    </row>
    <row r="10" spans="1:3" ht="21">
      <c r="A10" s="181" t="s">
        <v>210</v>
      </c>
      <c r="B10" s="181"/>
      <c r="C10" s="181"/>
    </row>
    <row r="11" spans="1:3" ht="21">
      <c r="A11" s="181" t="s">
        <v>124</v>
      </c>
      <c r="B11" s="181"/>
      <c r="C11" s="181"/>
    </row>
    <row r="12" spans="1:3" ht="21">
      <c r="A12" s="2" t="s">
        <v>211</v>
      </c>
      <c r="B12" s="60"/>
      <c r="C12" s="66">
        <v>540000</v>
      </c>
    </row>
    <row r="13" spans="1:3" ht="21">
      <c r="A13" s="2" t="s">
        <v>212</v>
      </c>
      <c r="B13" s="60"/>
      <c r="C13" s="66">
        <v>350000</v>
      </c>
    </row>
    <row r="14" spans="1:3" ht="21">
      <c r="A14" s="2" t="s">
        <v>213</v>
      </c>
      <c r="B14" s="60"/>
      <c r="C14" s="66">
        <v>160000</v>
      </c>
    </row>
    <row r="15" spans="1:3" ht="21">
      <c r="A15" s="2" t="s">
        <v>214</v>
      </c>
      <c r="B15" s="60"/>
      <c r="C15" s="66">
        <v>30000</v>
      </c>
    </row>
    <row r="16" spans="1:3" ht="21">
      <c r="A16" s="2" t="s">
        <v>215</v>
      </c>
      <c r="B16" s="60"/>
      <c r="C16" s="66">
        <v>225000</v>
      </c>
    </row>
    <row r="17" spans="1:3" ht="21">
      <c r="A17" s="44" t="s">
        <v>122</v>
      </c>
      <c r="B17" s="61"/>
      <c r="C17" s="67">
        <f>SUM(C12:C16)</f>
        <v>1305000</v>
      </c>
    </row>
    <row r="19" spans="1:3" ht="21">
      <c r="A19" s="181" t="s">
        <v>216</v>
      </c>
      <c r="B19" s="181"/>
      <c r="C19" s="181"/>
    </row>
    <row r="20" spans="1:3" ht="21">
      <c r="A20" s="181" t="s">
        <v>123</v>
      </c>
      <c r="B20" s="181"/>
      <c r="C20" s="181"/>
    </row>
    <row r="21" spans="1:3" ht="21">
      <c r="A21" s="2" t="s">
        <v>217</v>
      </c>
      <c r="B21" s="44"/>
      <c r="C21" s="69">
        <v>18000</v>
      </c>
    </row>
    <row r="22" spans="1:3" ht="21">
      <c r="A22" s="2" t="s">
        <v>218</v>
      </c>
      <c r="B22" s="44"/>
      <c r="C22" s="69">
        <v>12000</v>
      </c>
    </row>
    <row r="23" spans="1:3" ht="21">
      <c r="A23" s="2" t="s">
        <v>219</v>
      </c>
      <c r="B23" s="60"/>
      <c r="C23" s="66">
        <v>9450</v>
      </c>
    </row>
    <row r="24" spans="1:3" ht="21">
      <c r="A24" s="2" t="s">
        <v>220</v>
      </c>
      <c r="B24" s="60"/>
      <c r="C24" s="66">
        <v>7000</v>
      </c>
    </row>
    <row r="25" spans="1:3" ht="21">
      <c r="A25" s="2" t="s">
        <v>221</v>
      </c>
      <c r="B25" s="60"/>
      <c r="C25" s="66">
        <v>5000</v>
      </c>
    </row>
    <row r="26" spans="1:3" ht="21">
      <c r="A26" s="2" t="s">
        <v>222</v>
      </c>
      <c r="B26" s="60"/>
      <c r="C26" s="66">
        <v>6400.2</v>
      </c>
    </row>
    <row r="27" spans="1:3" ht="21">
      <c r="A27" s="2" t="s">
        <v>223</v>
      </c>
      <c r="B27" s="60"/>
      <c r="C27" s="66">
        <v>11771.76</v>
      </c>
    </row>
    <row r="28" spans="1:3" ht="21">
      <c r="A28" s="2" t="s">
        <v>224</v>
      </c>
      <c r="B28" s="60"/>
      <c r="C28" s="66">
        <v>70630.56</v>
      </c>
    </row>
    <row r="29" spans="1:3" ht="21">
      <c r="A29" s="2" t="s">
        <v>225</v>
      </c>
      <c r="B29" s="60"/>
      <c r="C29" s="66">
        <v>26611.2</v>
      </c>
    </row>
    <row r="30" spans="1:3" ht="21">
      <c r="A30" s="2" t="s">
        <v>226</v>
      </c>
      <c r="B30" s="60"/>
      <c r="C30" s="66">
        <v>9676.8</v>
      </c>
    </row>
    <row r="31" spans="1:3" ht="21">
      <c r="A31" s="2" t="s">
        <v>227</v>
      </c>
      <c r="B31" s="60"/>
      <c r="C31" s="66">
        <v>8970</v>
      </c>
    </row>
    <row r="32" spans="1:3" ht="21">
      <c r="A32" s="2" t="s">
        <v>228</v>
      </c>
      <c r="B32" s="60"/>
      <c r="C32" s="66">
        <v>340000</v>
      </c>
    </row>
    <row r="33" spans="1:3" ht="21">
      <c r="A33" s="44" t="s">
        <v>122</v>
      </c>
      <c r="B33" s="61"/>
      <c r="C33" s="67">
        <f>SUM(C21:C32)</f>
        <v>525510.52</v>
      </c>
    </row>
    <row r="34" ht="21">
      <c r="B34" s="54"/>
    </row>
    <row r="35" spans="2:3" ht="21">
      <c r="B35" s="60"/>
      <c r="C35" s="68"/>
    </row>
    <row r="36" spans="2:3" ht="21">
      <c r="B36" s="60"/>
      <c r="C36" s="68"/>
    </row>
    <row r="37" spans="1:3" ht="21">
      <c r="A37" s="44"/>
      <c r="B37" s="61"/>
      <c r="C37" s="67"/>
    </row>
  </sheetData>
  <sheetProtection/>
  <mergeCells count="6">
    <mergeCell ref="A19:C19"/>
    <mergeCell ref="A20:C20"/>
    <mergeCell ref="A1:C1"/>
    <mergeCell ref="A2:C2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zoomScalePageLayoutView="0" workbookViewId="0" topLeftCell="A10">
      <selection activeCell="B23" sqref="B23"/>
    </sheetView>
  </sheetViews>
  <sheetFormatPr defaultColWidth="9.140625" defaultRowHeight="12.75"/>
  <cols>
    <col min="1" max="1" width="6.28125" style="3" customWidth="1"/>
    <col min="2" max="2" width="38.421875" style="3" customWidth="1"/>
    <col min="3" max="4" width="13.7109375" style="3" customWidth="1"/>
    <col min="5" max="5" width="5.140625" style="3" customWidth="1"/>
    <col min="6" max="6" width="13.7109375" style="3" customWidth="1"/>
    <col min="7" max="16384" width="9.140625" style="3" customWidth="1"/>
  </cols>
  <sheetData>
    <row r="1" spans="1:6" ht="18.75">
      <c r="A1" s="183" t="s">
        <v>26</v>
      </c>
      <c r="B1" s="183"/>
      <c r="C1" s="183"/>
      <c r="D1" s="183"/>
      <c r="E1" s="183"/>
      <c r="F1" s="183"/>
    </row>
    <row r="2" spans="1:6" ht="18.75">
      <c r="A2" s="183" t="s">
        <v>240</v>
      </c>
      <c r="B2" s="183"/>
      <c r="C2" s="183"/>
      <c r="D2" s="183"/>
      <c r="E2" s="183"/>
      <c r="F2" s="183"/>
    </row>
    <row r="3" spans="1:6" ht="18.75">
      <c r="A3" s="183" t="s">
        <v>241</v>
      </c>
      <c r="B3" s="183"/>
      <c r="C3" s="183"/>
      <c r="D3" s="183"/>
      <c r="E3" s="183"/>
      <c r="F3" s="183"/>
    </row>
    <row r="4" spans="1:6" ht="18.75">
      <c r="A4" s="191"/>
      <c r="B4" s="192"/>
      <c r="C4" s="193" t="s">
        <v>27</v>
      </c>
      <c r="D4" s="194" t="s">
        <v>28</v>
      </c>
      <c r="E4" s="56" t="s">
        <v>29</v>
      </c>
      <c r="F4" s="56" t="s">
        <v>30</v>
      </c>
    </row>
    <row r="5" spans="1:6" ht="18.75">
      <c r="A5" s="195"/>
      <c r="B5" s="196"/>
      <c r="C5" s="193"/>
      <c r="D5" s="194"/>
      <c r="E5" s="57" t="s">
        <v>31</v>
      </c>
      <c r="F5" s="57" t="s">
        <v>32</v>
      </c>
    </row>
    <row r="6" spans="1:6" ht="18.75">
      <c r="A6" s="58" t="s">
        <v>33</v>
      </c>
      <c r="B6" s="58"/>
      <c r="C6" s="76"/>
      <c r="D6" s="77"/>
      <c r="E6" s="78"/>
      <c r="F6" s="79"/>
    </row>
    <row r="7" spans="1:6" ht="18.75">
      <c r="A7" s="58" t="s">
        <v>2</v>
      </c>
      <c r="B7" s="58"/>
      <c r="C7" s="43"/>
      <c r="D7" s="80"/>
      <c r="E7" s="81"/>
      <c r="F7" s="82"/>
    </row>
    <row r="8" spans="1:6" ht="18.75">
      <c r="A8" s="58"/>
      <c r="B8" s="58" t="s">
        <v>35</v>
      </c>
      <c r="C8" s="43">
        <v>257000</v>
      </c>
      <c r="D8" s="80">
        <v>393857.95</v>
      </c>
      <c r="E8" s="81" t="s">
        <v>37</v>
      </c>
      <c r="F8" s="82">
        <v>136857.95</v>
      </c>
    </row>
    <row r="9" spans="1:6" ht="18.75">
      <c r="A9" s="58" t="s">
        <v>34</v>
      </c>
      <c r="B9" s="58" t="s">
        <v>36</v>
      </c>
      <c r="C9" s="43">
        <v>82000</v>
      </c>
      <c r="D9" s="80">
        <v>173248.2</v>
      </c>
      <c r="E9" s="81" t="s">
        <v>37</v>
      </c>
      <c r="F9" s="84">
        <v>91248.2</v>
      </c>
    </row>
    <row r="10" spans="1:6" ht="18.75">
      <c r="A10" s="58"/>
      <c r="B10" s="58" t="s">
        <v>38</v>
      </c>
      <c r="C10" s="43">
        <v>250000</v>
      </c>
      <c r="D10" s="80">
        <v>322606.14</v>
      </c>
      <c r="E10" s="81" t="s">
        <v>37</v>
      </c>
      <c r="F10" s="84">
        <v>72606.14</v>
      </c>
    </row>
    <row r="11" spans="1:6" ht="18.75">
      <c r="A11" s="58"/>
      <c r="B11" s="58" t="s">
        <v>40</v>
      </c>
      <c r="C11" s="43">
        <v>33500</v>
      </c>
      <c r="D11" s="80">
        <v>102500</v>
      </c>
      <c r="E11" s="81" t="s">
        <v>37</v>
      </c>
      <c r="F11" s="84">
        <v>69000</v>
      </c>
    </row>
    <row r="12" spans="1:6" ht="18.75">
      <c r="A12" s="58"/>
      <c r="B12" s="58" t="s">
        <v>60</v>
      </c>
      <c r="C12" s="85">
        <v>1000</v>
      </c>
      <c r="D12" s="80">
        <v>535</v>
      </c>
      <c r="E12" s="83" t="s">
        <v>31</v>
      </c>
      <c r="F12" s="84">
        <v>465</v>
      </c>
    </row>
    <row r="13" spans="1:6" ht="18.75">
      <c r="A13" s="58"/>
      <c r="B13" s="58" t="s">
        <v>41</v>
      </c>
      <c r="C13" s="43">
        <v>13570000</v>
      </c>
      <c r="D13" s="80">
        <v>14160457.43</v>
      </c>
      <c r="E13" s="81" t="s">
        <v>37</v>
      </c>
      <c r="F13" s="84">
        <v>590457.43</v>
      </c>
    </row>
    <row r="14" spans="1:6" ht="18.75">
      <c r="A14" s="58"/>
      <c r="B14" s="58" t="s">
        <v>141</v>
      </c>
      <c r="C14" s="86">
        <v>8307200</v>
      </c>
      <c r="D14" s="87">
        <v>8451219</v>
      </c>
      <c r="E14" s="81" t="s">
        <v>37</v>
      </c>
      <c r="F14" s="88">
        <v>144019</v>
      </c>
    </row>
    <row r="15" spans="1:6" ht="18.75">
      <c r="A15" s="58"/>
      <c r="B15" s="58" t="s">
        <v>42</v>
      </c>
      <c r="C15" s="89">
        <f>SUM(C8:C14)</f>
        <v>22500700</v>
      </c>
      <c r="D15" s="89">
        <f>SUM(D8:D14)</f>
        <v>23604423.72</v>
      </c>
      <c r="E15" s="90" t="s">
        <v>37</v>
      </c>
      <c r="F15" s="91">
        <f>F8+F9+F10+F11+F13+F14-F12</f>
        <v>1103723.7200000002</v>
      </c>
    </row>
    <row r="16" spans="1:6" ht="18.75">
      <c r="A16" s="58"/>
      <c r="B16" s="63" t="s">
        <v>43</v>
      </c>
      <c r="C16" s="92"/>
      <c r="D16" s="86">
        <v>8163660</v>
      </c>
      <c r="E16" s="93"/>
      <c r="F16" s="92"/>
    </row>
    <row r="17" spans="1:6" ht="18.75">
      <c r="A17" s="58"/>
      <c r="B17" s="58" t="s">
        <v>44</v>
      </c>
      <c r="C17" s="92"/>
      <c r="D17" s="89">
        <f>SUM(D16)</f>
        <v>8163660</v>
      </c>
      <c r="E17" s="93"/>
      <c r="F17" s="92"/>
    </row>
    <row r="18" spans="1:6" ht="18.75">
      <c r="A18" s="58"/>
      <c r="B18" s="94" t="s">
        <v>45</v>
      </c>
      <c r="C18" s="92"/>
      <c r="D18" s="89">
        <f>D15+D17</f>
        <v>31768083.72</v>
      </c>
      <c r="E18" s="93"/>
      <c r="F18" s="92"/>
    </row>
    <row r="19" spans="1:6" ht="18.75">
      <c r="A19" s="58"/>
      <c r="B19" s="58"/>
      <c r="C19" s="95"/>
      <c r="D19" s="95"/>
      <c r="E19" s="58"/>
      <c r="F19" s="95"/>
    </row>
    <row r="20" spans="1:6" ht="18.75">
      <c r="A20" s="191"/>
      <c r="B20" s="192"/>
      <c r="C20" s="193" t="s">
        <v>27</v>
      </c>
      <c r="D20" s="194" t="s">
        <v>46</v>
      </c>
      <c r="E20" s="56" t="s">
        <v>29</v>
      </c>
      <c r="F20" s="56" t="s">
        <v>30</v>
      </c>
    </row>
    <row r="21" spans="1:6" ht="18.75">
      <c r="A21" s="195"/>
      <c r="B21" s="196"/>
      <c r="C21" s="193"/>
      <c r="D21" s="194"/>
      <c r="E21" s="57" t="s">
        <v>31</v>
      </c>
      <c r="F21" s="57" t="s">
        <v>32</v>
      </c>
    </row>
    <row r="22" spans="1:6" ht="18.75">
      <c r="A22" s="58" t="s">
        <v>47</v>
      </c>
      <c r="B22" s="58"/>
      <c r="C22" s="76"/>
      <c r="D22" s="76"/>
      <c r="E22" s="78"/>
      <c r="F22" s="76"/>
    </row>
    <row r="23" spans="1:6" ht="18.75">
      <c r="A23" s="58" t="s">
        <v>48</v>
      </c>
      <c r="B23" s="58" t="s">
        <v>49</v>
      </c>
      <c r="C23" s="43">
        <v>643730</v>
      </c>
      <c r="D23" s="43">
        <v>607039</v>
      </c>
      <c r="E23" s="81" t="s">
        <v>31</v>
      </c>
      <c r="F23" s="43">
        <v>36691</v>
      </c>
    </row>
    <row r="24" spans="1:6" ht="18.75">
      <c r="A24" s="58" t="s">
        <v>34</v>
      </c>
      <c r="B24" s="58" t="s">
        <v>242</v>
      </c>
      <c r="C24" s="43">
        <v>2933300</v>
      </c>
      <c r="D24" s="43">
        <v>2916720</v>
      </c>
      <c r="E24" s="81" t="s">
        <v>31</v>
      </c>
      <c r="F24" s="43">
        <v>16580</v>
      </c>
    </row>
    <row r="25" spans="1:6" ht="18.75">
      <c r="A25" s="58"/>
      <c r="B25" s="58" t="s">
        <v>243</v>
      </c>
      <c r="C25" s="43">
        <v>3514100</v>
      </c>
      <c r="D25" s="43">
        <v>3493643</v>
      </c>
      <c r="E25" s="81" t="s">
        <v>31</v>
      </c>
      <c r="F25" s="43">
        <v>20457</v>
      </c>
    </row>
    <row r="26" spans="1:6" ht="18.75">
      <c r="A26" s="58"/>
      <c r="B26" s="58" t="s">
        <v>244</v>
      </c>
      <c r="C26" s="43">
        <v>150000</v>
      </c>
      <c r="D26" s="43">
        <v>142920</v>
      </c>
      <c r="E26" s="81" t="s">
        <v>31</v>
      </c>
      <c r="F26" s="43">
        <v>7080</v>
      </c>
    </row>
    <row r="27" spans="1:6" ht="18.75">
      <c r="A27" s="58"/>
      <c r="B27" s="58" t="s">
        <v>245</v>
      </c>
      <c r="C27" s="43">
        <v>1145200</v>
      </c>
      <c r="D27" s="43">
        <v>1138290</v>
      </c>
      <c r="E27" s="81" t="s">
        <v>31</v>
      </c>
      <c r="F27" s="43">
        <v>6910</v>
      </c>
    </row>
    <row r="28" spans="1:6" ht="18.75">
      <c r="A28" s="58"/>
      <c r="B28" s="58" t="s">
        <v>3</v>
      </c>
      <c r="C28" s="85">
        <v>392200</v>
      </c>
      <c r="D28" s="85">
        <v>335161</v>
      </c>
      <c r="E28" s="81" t="s">
        <v>31</v>
      </c>
      <c r="F28" s="43">
        <v>57039</v>
      </c>
    </row>
    <row r="29" spans="1:6" ht="18.75">
      <c r="A29" s="58"/>
      <c r="B29" s="58" t="s">
        <v>4</v>
      </c>
      <c r="C29" s="43">
        <v>1863700</v>
      </c>
      <c r="D29" s="43">
        <v>1801861.16</v>
      </c>
      <c r="E29" s="81" t="s">
        <v>31</v>
      </c>
      <c r="F29" s="43">
        <v>61838.84</v>
      </c>
    </row>
    <row r="30" spans="1:6" ht="18.75">
      <c r="A30" s="58"/>
      <c r="B30" s="58" t="s">
        <v>5</v>
      </c>
      <c r="C30" s="85">
        <v>1940270</v>
      </c>
      <c r="D30" s="85">
        <v>1858464.77</v>
      </c>
      <c r="E30" s="81" t="s">
        <v>31</v>
      </c>
      <c r="F30" s="43">
        <v>81805.23</v>
      </c>
    </row>
    <row r="31" spans="1:6" ht="18.75">
      <c r="A31" s="58"/>
      <c r="B31" s="58" t="s">
        <v>6</v>
      </c>
      <c r="C31" s="43">
        <v>300400</v>
      </c>
      <c r="D31" s="43">
        <v>275481.12</v>
      </c>
      <c r="E31" s="81" t="s">
        <v>31</v>
      </c>
      <c r="F31" s="43">
        <v>24918.88</v>
      </c>
    </row>
    <row r="32" spans="1:6" ht="18.75">
      <c r="A32" s="58"/>
      <c r="B32" s="58" t="s">
        <v>7</v>
      </c>
      <c r="C32" s="43">
        <v>328000</v>
      </c>
      <c r="D32" s="43">
        <v>123811.63</v>
      </c>
      <c r="E32" s="81" t="s">
        <v>31</v>
      </c>
      <c r="F32" s="43">
        <v>204188.37</v>
      </c>
    </row>
    <row r="33" spans="1:6" ht="18.75">
      <c r="A33" s="58"/>
      <c r="B33" s="58" t="s">
        <v>8</v>
      </c>
      <c r="C33" s="43">
        <v>4561900</v>
      </c>
      <c r="D33" s="43">
        <v>1737900</v>
      </c>
      <c r="E33" s="81" t="s">
        <v>31</v>
      </c>
      <c r="F33" s="43">
        <v>2824000</v>
      </c>
    </row>
    <row r="34" spans="1:6" ht="18.75">
      <c r="A34" s="58"/>
      <c r="B34" s="58" t="s">
        <v>1</v>
      </c>
      <c r="C34" s="43">
        <v>2364000</v>
      </c>
      <c r="D34" s="43">
        <v>2305000</v>
      </c>
      <c r="E34" s="81" t="s">
        <v>31</v>
      </c>
      <c r="F34" s="43">
        <v>59000</v>
      </c>
    </row>
    <row r="35" spans="1:6" ht="18.75">
      <c r="A35" s="58"/>
      <c r="B35" s="58" t="s">
        <v>23</v>
      </c>
      <c r="C35" s="86">
        <v>2363900</v>
      </c>
      <c r="D35" s="86">
        <v>2306303</v>
      </c>
      <c r="E35" s="96" t="s">
        <v>31</v>
      </c>
      <c r="F35" s="43">
        <v>57597</v>
      </c>
    </row>
    <row r="36" spans="1:6" ht="18.75">
      <c r="A36" s="58"/>
      <c r="B36" s="63" t="s">
        <v>50</v>
      </c>
      <c r="C36" s="89">
        <f>SUM(C23:C35)</f>
        <v>22500700</v>
      </c>
      <c r="D36" s="89">
        <f>SUM(D23:D35)</f>
        <v>19042594.68</v>
      </c>
      <c r="E36" s="90" t="s">
        <v>39</v>
      </c>
      <c r="F36" s="89">
        <f>SUM(F23:F35)</f>
        <v>3458105.32</v>
      </c>
    </row>
    <row r="37" spans="1:6" ht="18.75">
      <c r="A37" s="58"/>
      <c r="B37" s="58" t="s">
        <v>125</v>
      </c>
      <c r="C37" s="92"/>
      <c r="D37" s="86">
        <v>8163660</v>
      </c>
      <c r="E37" s="93"/>
      <c r="F37" s="92"/>
    </row>
    <row r="38" spans="1:6" ht="18.75">
      <c r="A38" s="58"/>
      <c r="B38" s="94" t="s">
        <v>51</v>
      </c>
      <c r="C38" s="92"/>
      <c r="D38" s="89">
        <f>D36+D37</f>
        <v>27206254.68</v>
      </c>
      <c r="E38" s="93"/>
      <c r="F38" s="92"/>
    </row>
    <row r="39" spans="1:6" ht="18.75">
      <c r="A39" s="58"/>
      <c r="B39" s="97" t="s">
        <v>52</v>
      </c>
      <c r="C39" s="92"/>
      <c r="D39" s="197">
        <f>D18-D38</f>
        <v>4561829.039999999</v>
      </c>
      <c r="E39" s="93"/>
      <c r="F39" s="92"/>
    </row>
    <row r="40" spans="1:6" ht="18.75">
      <c r="A40" s="58"/>
      <c r="B40" s="98" t="s">
        <v>2</v>
      </c>
      <c r="C40" s="92" t="s">
        <v>53</v>
      </c>
      <c r="D40" s="198"/>
      <c r="E40" s="93"/>
      <c r="F40" s="92"/>
    </row>
    <row r="41" spans="1:6" ht="18.75">
      <c r="A41" s="58"/>
      <c r="B41" s="99" t="s">
        <v>54</v>
      </c>
      <c r="C41" s="95"/>
      <c r="D41" s="95"/>
      <c r="E41" s="58"/>
      <c r="F41" s="95"/>
    </row>
    <row r="42" spans="1:6" ht="18.75">
      <c r="A42" s="58"/>
      <c r="B42" s="99"/>
      <c r="C42" s="95"/>
      <c r="D42" s="95"/>
      <c r="E42" s="58"/>
      <c r="F42" s="95"/>
    </row>
    <row r="43" spans="1:6" ht="18.75">
      <c r="A43" s="183" t="s">
        <v>25</v>
      </c>
      <c r="B43" s="183"/>
      <c r="C43" s="183"/>
      <c r="D43" s="183"/>
      <c r="E43" s="183"/>
      <c r="F43" s="183"/>
    </row>
    <row r="44" spans="1:6" ht="18.75">
      <c r="A44" s="58"/>
      <c r="B44" s="58"/>
      <c r="C44" s="95"/>
      <c r="D44" s="95"/>
      <c r="E44" s="58"/>
      <c r="F44" s="95"/>
    </row>
    <row r="45" spans="1:6" ht="18.75">
      <c r="A45" s="58"/>
      <c r="B45" s="58"/>
      <c r="C45" s="95"/>
      <c r="D45" s="95"/>
      <c r="E45" s="58"/>
      <c r="F45" s="95"/>
    </row>
    <row r="46" spans="1:6" ht="18.75">
      <c r="A46" s="185" t="s">
        <v>55</v>
      </c>
      <c r="B46" s="185"/>
      <c r="C46" s="185"/>
      <c r="D46" s="185"/>
      <c r="E46" s="185"/>
      <c r="F46" s="185"/>
    </row>
    <row r="47" spans="1:6" ht="18.75">
      <c r="A47" s="186" t="s">
        <v>56</v>
      </c>
      <c r="B47" s="186"/>
      <c r="C47" s="186"/>
      <c r="D47" s="186"/>
      <c r="E47" s="186"/>
      <c r="F47" s="186"/>
    </row>
    <row r="48" spans="1:6" ht="18.75">
      <c r="A48" s="58"/>
      <c r="B48" s="58"/>
      <c r="C48" s="95"/>
      <c r="D48" s="95"/>
      <c r="E48" s="58"/>
      <c r="F48" s="95"/>
    </row>
    <row r="49" spans="1:6" ht="18.75">
      <c r="A49" s="58"/>
      <c r="B49" s="58"/>
      <c r="C49" s="95"/>
      <c r="D49" s="95"/>
      <c r="E49" s="58"/>
      <c r="F49" s="95"/>
    </row>
    <row r="50" spans="1:6" ht="18.75">
      <c r="A50" s="58"/>
      <c r="B50" s="58"/>
      <c r="C50" s="95"/>
      <c r="D50" s="95"/>
      <c r="E50" s="58"/>
      <c r="F50" s="95"/>
    </row>
    <row r="51" spans="1:6" ht="18.75">
      <c r="A51" s="187" t="s">
        <v>57</v>
      </c>
      <c r="B51" s="187"/>
      <c r="C51" s="187"/>
      <c r="D51" s="187"/>
      <c r="E51" s="187"/>
      <c r="F51" s="187"/>
    </row>
    <row r="52" spans="1:6" ht="18.75">
      <c r="A52" s="188" t="s">
        <v>142</v>
      </c>
      <c r="B52" s="188"/>
      <c r="C52" s="188"/>
      <c r="D52" s="188"/>
      <c r="E52" s="188"/>
      <c r="F52" s="188"/>
    </row>
    <row r="53" spans="1:6" ht="18.75">
      <c r="A53" s="184" t="s">
        <v>58</v>
      </c>
      <c r="B53" s="184"/>
      <c r="C53" s="184"/>
      <c r="D53" s="184"/>
      <c r="E53" s="184"/>
      <c r="F53" s="184"/>
    </row>
    <row r="54" spans="1:6" ht="18.75">
      <c r="A54" s="58"/>
      <c r="B54" s="58"/>
      <c r="C54" s="95"/>
      <c r="D54" s="95"/>
      <c r="E54" s="58"/>
      <c r="F54" s="95"/>
    </row>
    <row r="55" spans="1:6" ht="18.75">
      <c r="A55" s="58"/>
      <c r="B55" s="58"/>
      <c r="C55" s="95"/>
      <c r="D55" s="95"/>
      <c r="E55" s="58"/>
      <c r="F55" s="95"/>
    </row>
    <row r="56" spans="1:6" ht="18.75">
      <c r="A56" s="184" t="s">
        <v>143</v>
      </c>
      <c r="B56" s="184"/>
      <c r="C56" s="184"/>
      <c r="D56" s="184"/>
      <c r="E56" s="184"/>
      <c r="F56" s="184"/>
    </row>
    <row r="57" spans="1:6" ht="18.75">
      <c r="A57" s="184" t="s">
        <v>59</v>
      </c>
      <c r="B57" s="184"/>
      <c r="C57" s="184"/>
      <c r="D57" s="184"/>
      <c r="E57" s="184"/>
      <c r="F57" s="184"/>
    </row>
    <row r="58" spans="1:6" ht="17.25">
      <c r="A58" s="4"/>
      <c r="B58" s="4"/>
      <c r="C58" s="4"/>
      <c r="D58" s="4"/>
      <c r="E58" s="4"/>
      <c r="F58" s="4"/>
    </row>
    <row r="59" spans="1:6" ht="17.25">
      <c r="A59" s="4"/>
      <c r="B59" s="4"/>
      <c r="C59" s="4"/>
      <c r="D59" s="4"/>
      <c r="E59" s="4"/>
      <c r="F59" s="4"/>
    </row>
    <row r="60" spans="1:6" ht="17.25">
      <c r="A60" s="4"/>
      <c r="B60" s="4"/>
      <c r="C60" s="4"/>
      <c r="D60" s="4"/>
      <c r="E60" s="4"/>
      <c r="F60" s="4"/>
    </row>
    <row r="61" spans="1:6" ht="17.25">
      <c r="A61" s="4"/>
      <c r="B61" s="4"/>
      <c r="C61" s="4"/>
      <c r="D61" s="4"/>
      <c r="E61" s="4"/>
      <c r="F61" s="4"/>
    </row>
    <row r="62" spans="1:6" ht="17.25">
      <c r="A62" s="4"/>
      <c r="B62" s="4"/>
      <c r="C62" s="4"/>
      <c r="D62" s="4"/>
      <c r="E62" s="4"/>
      <c r="F62" s="4"/>
    </row>
    <row r="63" spans="1:6" ht="17.25">
      <c r="A63" s="4"/>
      <c r="B63" s="4"/>
      <c r="C63" s="4"/>
      <c r="D63" s="4"/>
      <c r="E63" s="4"/>
      <c r="F63" s="4"/>
    </row>
    <row r="64" spans="1:6" ht="17.25">
      <c r="A64" s="4"/>
      <c r="B64" s="4"/>
      <c r="C64" s="4"/>
      <c r="D64" s="4"/>
      <c r="E64" s="4"/>
      <c r="F64" s="4"/>
    </row>
    <row r="65" spans="1:6" ht="17.25">
      <c r="A65" s="4"/>
      <c r="B65" s="4"/>
      <c r="C65" s="4"/>
      <c r="D65" s="4"/>
      <c r="E65" s="4"/>
      <c r="F65" s="4"/>
    </row>
    <row r="66" spans="1:6" ht="17.25">
      <c r="A66" s="4"/>
      <c r="B66" s="4"/>
      <c r="C66" s="4"/>
      <c r="D66" s="4"/>
      <c r="E66" s="4"/>
      <c r="F66" s="4"/>
    </row>
    <row r="67" spans="1:6" ht="17.25">
      <c r="A67" s="4"/>
      <c r="B67" s="4"/>
      <c r="C67" s="4"/>
      <c r="D67" s="4"/>
      <c r="E67" s="4"/>
      <c r="F67" s="4"/>
    </row>
    <row r="68" spans="1:6" ht="17.25">
      <c r="A68" s="4"/>
      <c r="B68" s="4"/>
      <c r="C68" s="4"/>
      <c r="D68" s="4"/>
      <c r="E68" s="4"/>
      <c r="F68" s="4"/>
    </row>
    <row r="69" spans="1:6" ht="17.25">
      <c r="A69" s="4"/>
      <c r="B69" s="4"/>
      <c r="C69" s="4"/>
      <c r="D69" s="4"/>
      <c r="E69" s="4"/>
      <c r="F69" s="4"/>
    </row>
    <row r="70" spans="1:6" ht="17.25">
      <c r="A70" s="4"/>
      <c r="B70" s="4"/>
      <c r="C70" s="4"/>
      <c r="D70" s="4"/>
      <c r="E70" s="4"/>
      <c r="F70" s="4"/>
    </row>
    <row r="71" spans="1:6" ht="17.25">
      <c r="A71" s="4"/>
      <c r="B71" s="4"/>
      <c r="C71" s="4"/>
      <c r="D71" s="4"/>
      <c r="E71" s="4"/>
      <c r="F71" s="4"/>
    </row>
    <row r="72" spans="1:6" ht="17.25">
      <c r="A72" s="4"/>
      <c r="B72" s="4"/>
      <c r="C72" s="4"/>
      <c r="D72" s="4"/>
      <c r="E72" s="4"/>
      <c r="F72" s="4"/>
    </row>
    <row r="73" spans="1:6" ht="17.25">
      <c r="A73" s="4"/>
      <c r="B73" s="4"/>
      <c r="C73" s="4"/>
      <c r="D73" s="4"/>
      <c r="E73" s="4"/>
      <c r="F73" s="4"/>
    </row>
    <row r="74" spans="1:6" ht="17.25">
      <c r="A74" s="4"/>
      <c r="B74" s="4"/>
      <c r="C74" s="4"/>
      <c r="D74" s="4"/>
      <c r="E74" s="4"/>
      <c r="F74" s="4"/>
    </row>
    <row r="75" spans="1:6" ht="17.25">
      <c r="A75" s="4"/>
      <c r="B75" s="4"/>
      <c r="C75" s="4"/>
      <c r="D75" s="4"/>
      <c r="E75" s="4"/>
      <c r="F75" s="4"/>
    </row>
    <row r="76" spans="1:6" ht="17.25">
      <c r="A76" s="4"/>
      <c r="B76" s="4"/>
      <c r="C76" s="4"/>
      <c r="D76" s="4"/>
      <c r="E76" s="4"/>
      <c r="F76" s="4"/>
    </row>
    <row r="77" spans="1:6" ht="17.25">
      <c r="A77" s="4"/>
      <c r="B77" s="4"/>
      <c r="C77" s="4"/>
      <c r="D77" s="4"/>
      <c r="E77" s="4"/>
      <c r="F77" s="4"/>
    </row>
    <row r="78" spans="1:6" ht="17.25">
      <c r="A78" s="4"/>
      <c r="B78" s="4"/>
      <c r="C78" s="4"/>
      <c r="D78" s="4"/>
      <c r="E78" s="4"/>
      <c r="F78" s="4"/>
    </row>
    <row r="79" spans="1:6" ht="17.25">
      <c r="A79" s="4"/>
      <c r="B79" s="4"/>
      <c r="C79" s="4"/>
      <c r="D79" s="4"/>
      <c r="E79" s="4"/>
      <c r="F79" s="4"/>
    </row>
    <row r="80" spans="1:6" ht="17.25">
      <c r="A80" s="4"/>
      <c r="B80" s="4"/>
      <c r="C80" s="4"/>
      <c r="D80" s="4"/>
      <c r="E80" s="4"/>
      <c r="F80" s="4"/>
    </row>
  </sheetData>
  <sheetProtection/>
  <mergeCells count="20">
    <mergeCell ref="A1:F1"/>
    <mergeCell ref="A2:F2"/>
    <mergeCell ref="A3:F3"/>
    <mergeCell ref="A4:B4"/>
    <mergeCell ref="C4:C5"/>
    <mergeCell ref="D4:D5"/>
    <mergeCell ref="A5:B5"/>
    <mergeCell ref="A20:B20"/>
    <mergeCell ref="C20:C21"/>
    <mergeCell ref="D20:D21"/>
    <mergeCell ref="A21:B21"/>
    <mergeCell ref="D39:D40"/>
    <mergeCell ref="A43:F43"/>
    <mergeCell ref="A46:F46"/>
    <mergeCell ref="A47:F47"/>
    <mergeCell ref="A57:F57"/>
    <mergeCell ref="A51:F51"/>
    <mergeCell ref="A52:F52"/>
    <mergeCell ref="A53:F53"/>
    <mergeCell ref="A56:F56"/>
  </mergeCells>
  <printOptions/>
  <pageMargins left="0.66" right="0.5" top="0.62" bottom="0.52" header="0.5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SheetLayoutView="100" zoomScalePageLayoutView="0" workbookViewId="0" topLeftCell="A49">
      <selection activeCell="I7" sqref="I7"/>
    </sheetView>
  </sheetViews>
  <sheetFormatPr defaultColWidth="9.140625" defaultRowHeight="12.75"/>
  <cols>
    <col min="1" max="1" width="42.28125" style="156" customWidth="1"/>
    <col min="2" max="2" width="7.140625" style="63" customWidth="1"/>
    <col min="3" max="3" width="12.00390625" style="157" customWidth="1"/>
    <col min="4" max="4" width="11.00390625" style="157" customWidth="1"/>
    <col min="5" max="5" width="11.8515625" style="157" bestFit="1" customWidth="1"/>
    <col min="6" max="6" width="12.8515625" style="157" customWidth="1"/>
    <col min="7" max="16384" width="9.140625" style="58" customWidth="1"/>
  </cols>
  <sheetData>
    <row r="1" spans="1:6" ht="18.75">
      <c r="A1" s="183" t="s">
        <v>26</v>
      </c>
      <c r="B1" s="183"/>
      <c r="C1" s="183"/>
      <c r="D1" s="183"/>
      <c r="E1" s="183"/>
      <c r="F1" s="183"/>
    </row>
    <row r="2" spans="1:6" ht="18.75">
      <c r="A2" s="183" t="s">
        <v>246</v>
      </c>
      <c r="B2" s="183"/>
      <c r="C2" s="183"/>
      <c r="D2" s="183"/>
      <c r="E2" s="183"/>
      <c r="F2" s="183"/>
    </row>
    <row r="3" spans="1:6" ht="18.75">
      <c r="A3" s="183" t="s">
        <v>229</v>
      </c>
      <c r="B3" s="183"/>
      <c r="C3" s="183"/>
      <c r="D3" s="183"/>
      <c r="E3" s="183"/>
      <c r="F3" s="183"/>
    </row>
    <row r="4" spans="1:6" ht="18.75">
      <c r="A4" s="200" t="s">
        <v>2</v>
      </c>
      <c r="B4" s="201"/>
      <c r="C4" s="202"/>
      <c r="D4" s="202"/>
      <c r="E4" s="202"/>
      <c r="F4" s="203"/>
    </row>
    <row r="5" spans="1:6" ht="18.75">
      <c r="A5" s="204" t="s">
        <v>167</v>
      </c>
      <c r="B5" s="199" t="s">
        <v>64</v>
      </c>
      <c r="C5" s="199" t="s">
        <v>27</v>
      </c>
      <c r="D5" s="199" t="s">
        <v>168</v>
      </c>
      <c r="E5" s="199" t="s">
        <v>169</v>
      </c>
      <c r="F5" s="128" t="s">
        <v>170</v>
      </c>
    </row>
    <row r="6" spans="1:6" ht="18.75">
      <c r="A6" s="204"/>
      <c r="B6" s="199"/>
      <c r="C6" s="199"/>
      <c r="D6" s="199"/>
      <c r="E6" s="199"/>
      <c r="F6" s="128" t="s">
        <v>27</v>
      </c>
    </row>
    <row r="7" spans="1:6" ht="18.75">
      <c r="A7" s="129" t="s">
        <v>171</v>
      </c>
      <c r="B7" s="83"/>
      <c r="C7" s="130"/>
      <c r="D7" s="130"/>
      <c r="E7" s="130"/>
      <c r="F7" s="130"/>
    </row>
    <row r="8" spans="1:6" ht="18.75">
      <c r="A8" s="131" t="s">
        <v>172</v>
      </c>
      <c r="B8" s="132" t="s">
        <v>258</v>
      </c>
      <c r="C8" s="133"/>
      <c r="D8" s="155"/>
      <c r="E8" s="133"/>
      <c r="F8" s="133"/>
    </row>
    <row r="9" spans="1:6" ht="18.75">
      <c r="A9" s="134" t="s">
        <v>173</v>
      </c>
      <c r="B9" s="135">
        <v>411001</v>
      </c>
      <c r="C9" s="133">
        <v>140000</v>
      </c>
      <c r="D9" s="155">
        <v>0</v>
      </c>
      <c r="E9" s="133">
        <v>261792</v>
      </c>
      <c r="F9" s="133">
        <v>121792</v>
      </c>
    </row>
    <row r="10" spans="1:6" ht="18.75">
      <c r="A10" s="134" t="s">
        <v>174</v>
      </c>
      <c r="B10" s="135">
        <v>411002</v>
      </c>
      <c r="C10" s="133">
        <v>107000</v>
      </c>
      <c r="D10" s="155">
        <v>3918.67</v>
      </c>
      <c r="E10" s="133">
        <v>119244.95</v>
      </c>
      <c r="F10" s="133">
        <v>12244.95</v>
      </c>
    </row>
    <row r="11" spans="1:6" ht="18.75">
      <c r="A11" s="134" t="s">
        <v>175</v>
      </c>
      <c r="B11" s="135">
        <v>411003</v>
      </c>
      <c r="C11" s="133">
        <v>10000</v>
      </c>
      <c r="D11" s="155">
        <v>0</v>
      </c>
      <c r="E11" s="133">
        <v>12821</v>
      </c>
      <c r="F11" s="133">
        <v>2821</v>
      </c>
    </row>
    <row r="12" spans="1:6" ht="19.5" thickBot="1">
      <c r="A12" s="138" t="s">
        <v>122</v>
      </c>
      <c r="B12" s="58"/>
      <c r="C12" s="139">
        <f>SUM(C9:C11)</f>
        <v>257000</v>
      </c>
      <c r="D12" s="139">
        <f>SUM(D9:D11)</f>
        <v>3918.67</v>
      </c>
      <c r="E12" s="139">
        <f>SUM(E9:E11)</f>
        <v>393857.95</v>
      </c>
      <c r="F12" s="139">
        <f>SUM(F9:F11)</f>
        <v>136857.95</v>
      </c>
    </row>
    <row r="13" spans="1:6" ht="19.5" thickTop="1">
      <c r="A13" s="140" t="s">
        <v>176</v>
      </c>
      <c r="B13" s="141" t="s">
        <v>249</v>
      </c>
      <c r="C13" s="133"/>
      <c r="D13" s="133"/>
      <c r="E13" s="133"/>
      <c r="F13" s="159"/>
    </row>
    <row r="14" spans="1:6" ht="18.75">
      <c r="A14" s="142" t="s">
        <v>247</v>
      </c>
      <c r="B14" s="163" t="s">
        <v>248</v>
      </c>
      <c r="C14" s="133"/>
      <c r="D14" s="133">
        <v>0</v>
      </c>
      <c r="E14" s="133">
        <v>1319.2</v>
      </c>
      <c r="F14" s="159">
        <v>1319.2</v>
      </c>
    </row>
    <row r="15" spans="1:6" ht="18.75">
      <c r="A15" s="134" t="s">
        <v>250</v>
      </c>
      <c r="B15" s="135">
        <v>412106</v>
      </c>
      <c r="C15" s="133">
        <v>1600</v>
      </c>
      <c r="D15" s="133">
        <v>102</v>
      </c>
      <c r="E15" s="133">
        <v>1887</v>
      </c>
      <c r="F15" s="159">
        <f aca="true" t="shared" si="0" ref="F15:F23">E15-C15</f>
        <v>287</v>
      </c>
    </row>
    <row r="16" spans="1:6" ht="18.75">
      <c r="A16" s="134" t="s">
        <v>251</v>
      </c>
      <c r="B16" s="135">
        <v>412111</v>
      </c>
      <c r="C16" s="133">
        <v>200</v>
      </c>
      <c r="D16" s="136">
        <v>0</v>
      </c>
      <c r="E16" s="136">
        <v>50</v>
      </c>
      <c r="F16" s="159">
        <f t="shared" si="0"/>
        <v>-150</v>
      </c>
    </row>
    <row r="17" spans="1:6" ht="18.75">
      <c r="A17" s="134" t="s">
        <v>252</v>
      </c>
      <c r="B17" s="135">
        <v>412128</v>
      </c>
      <c r="C17" s="133">
        <v>300</v>
      </c>
      <c r="D17" s="133">
        <v>0</v>
      </c>
      <c r="E17" s="133">
        <v>300</v>
      </c>
      <c r="F17" s="159">
        <f t="shared" si="0"/>
        <v>0</v>
      </c>
    </row>
    <row r="18" spans="1:6" ht="18.75">
      <c r="A18" s="142" t="s">
        <v>253</v>
      </c>
      <c r="B18" s="135">
        <v>412210</v>
      </c>
      <c r="C18" s="133">
        <v>4400</v>
      </c>
      <c r="D18" s="136">
        <v>200</v>
      </c>
      <c r="E18" s="136">
        <v>82512</v>
      </c>
      <c r="F18" s="159">
        <f t="shared" si="0"/>
        <v>78112</v>
      </c>
    </row>
    <row r="19" spans="1:6" ht="18.75">
      <c r="A19" s="134" t="s">
        <v>254</v>
      </c>
      <c r="B19" s="143" t="s">
        <v>259</v>
      </c>
      <c r="C19" s="133">
        <v>1000</v>
      </c>
      <c r="D19" s="136">
        <v>0</v>
      </c>
      <c r="E19" s="136">
        <v>4000</v>
      </c>
      <c r="F19" s="159">
        <f t="shared" si="0"/>
        <v>3000</v>
      </c>
    </row>
    <row r="20" spans="1:6" ht="18.75">
      <c r="A20" s="134" t="s">
        <v>255</v>
      </c>
      <c r="B20" s="143" t="s">
        <v>260</v>
      </c>
      <c r="C20" s="133">
        <v>59000</v>
      </c>
      <c r="D20" s="133">
        <v>0</v>
      </c>
      <c r="E20" s="133">
        <v>60660</v>
      </c>
      <c r="F20" s="159">
        <f t="shared" si="0"/>
        <v>1660</v>
      </c>
    </row>
    <row r="21" spans="1:6" ht="18.75">
      <c r="A21" s="134" t="s">
        <v>256</v>
      </c>
      <c r="B21" s="143" t="s">
        <v>261</v>
      </c>
      <c r="C21" s="133">
        <v>15000</v>
      </c>
      <c r="D21" s="136">
        <v>300</v>
      </c>
      <c r="E21" s="136">
        <v>21980</v>
      </c>
      <c r="F21" s="159">
        <f t="shared" si="0"/>
        <v>6980</v>
      </c>
    </row>
    <row r="22" spans="1:6" ht="18.75">
      <c r="A22" s="134" t="s">
        <v>257</v>
      </c>
      <c r="B22" s="143" t="s">
        <v>262</v>
      </c>
      <c r="C22" s="133">
        <v>500</v>
      </c>
      <c r="D22" s="133">
        <v>40</v>
      </c>
      <c r="E22" s="133">
        <v>540</v>
      </c>
      <c r="F22" s="159">
        <f t="shared" si="0"/>
        <v>40</v>
      </c>
    </row>
    <row r="23" spans="1:6" ht="19.5" thickBot="1">
      <c r="A23" s="138" t="s">
        <v>122</v>
      </c>
      <c r="B23" s="83"/>
      <c r="C23" s="139">
        <f>SUM(C15:C22)</f>
        <v>82000</v>
      </c>
      <c r="D23" s="139">
        <f>SUM(D15:D22)</f>
        <v>642</v>
      </c>
      <c r="E23" s="139">
        <f>SUM(E14:E22)</f>
        <v>173248.2</v>
      </c>
      <c r="F23" s="158">
        <f t="shared" si="0"/>
        <v>91248.20000000001</v>
      </c>
    </row>
    <row r="24" spans="1:6" ht="19.5" thickTop="1">
      <c r="A24" s="144" t="s">
        <v>177</v>
      </c>
      <c r="B24" s="132" t="s">
        <v>263</v>
      </c>
      <c r="C24" s="133"/>
      <c r="D24" s="133"/>
      <c r="E24" s="133"/>
      <c r="F24" s="133"/>
    </row>
    <row r="25" spans="1:6" ht="18.75">
      <c r="A25" s="134" t="s">
        <v>178</v>
      </c>
      <c r="B25" s="143" t="s">
        <v>264</v>
      </c>
      <c r="C25" s="133">
        <v>250000</v>
      </c>
      <c r="D25" s="133">
        <v>62271.66</v>
      </c>
      <c r="E25" s="133">
        <v>322606.14</v>
      </c>
      <c r="F25" s="133">
        <v>72606.14</v>
      </c>
    </row>
    <row r="26" spans="1:6" ht="19.5" thickBot="1">
      <c r="A26" s="138" t="s">
        <v>122</v>
      </c>
      <c r="B26" s="83"/>
      <c r="C26" s="139">
        <f>SUM(C25)</f>
        <v>250000</v>
      </c>
      <c r="D26" s="139">
        <f>SUM(D25)</f>
        <v>62271.66</v>
      </c>
      <c r="E26" s="139">
        <f>SUM(E25)</f>
        <v>322606.14</v>
      </c>
      <c r="F26" s="139">
        <f>SUM(F25)</f>
        <v>72606.14</v>
      </c>
    </row>
    <row r="27" spans="1:6" ht="19.5" thickTop="1">
      <c r="A27" s="144" t="s">
        <v>179</v>
      </c>
      <c r="B27" s="132" t="s">
        <v>265</v>
      </c>
      <c r="C27" s="133"/>
      <c r="D27" s="133"/>
      <c r="E27" s="133"/>
      <c r="F27" s="133"/>
    </row>
    <row r="28" spans="1:6" ht="18.75">
      <c r="A28" s="134" t="s">
        <v>180</v>
      </c>
      <c r="B28" s="143" t="s">
        <v>266</v>
      </c>
      <c r="C28" s="133">
        <v>32000</v>
      </c>
      <c r="D28" s="145">
        <v>0</v>
      </c>
      <c r="E28" s="133">
        <v>101200</v>
      </c>
      <c r="F28" s="159">
        <f>E28-C28</f>
        <v>69200</v>
      </c>
    </row>
    <row r="29" spans="1:6" ht="18.75">
      <c r="A29" s="134" t="s">
        <v>181</v>
      </c>
      <c r="B29" s="143" t="s">
        <v>267</v>
      </c>
      <c r="C29" s="133">
        <v>600</v>
      </c>
      <c r="D29" s="136">
        <v>0</v>
      </c>
      <c r="E29" s="133">
        <v>600</v>
      </c>
      <c r="F29" s="159">
        <f>E29-C29</f>
        <v>0</v>
      </c>
    </row>
    <row r="30" spans="1:6" ht="18.75">
      <c r="A30" s="134" t="s">
        <v>182</v>
      </c>
      <c r="B30" s="143" t="s">
        <v>268</v>
      </c>
      <c r="C30" s="133">
        <v>900</v>
      </c>
      <c r="D30" s="136">
        <v>0</v>
      </c>
      <c r="E30" s="133">
        <v>700</v>
      </c>
      <c r="F30" s="159">
        <v>-200</v>
      </c>
    </row>
    <row r="31" spans="1:6" ht="19.5" thickBot="1">
      <c r="A31" s="138" t="s">
        <v>122</v>
      </c>
      <c r="B31" s="143"/>
      <c r="C31" s="139">
        <f>SUM(C28:C30)</f>
        <v>33500</v>
      </c>
      <c r="D31" s="139">
        <f>SUM(D28:D30)</f>
        <v>0</v>
      </c>
      <c r="E31" s="139">
        <f>SUM(E28:E30)</f>
        <v>102500</v>
      </c>
      <c r="F31" s="158">
        <f>SUM(F28:F30)</f>
        <v>69000</v>
      </c>
    </row>
    <row r="32" spans="1:6" ht="19.5" thickTop="1">
      <c r="A32" s="131" t="s">
        <v>183</v>
      </c>
      <c r="B32" s="132" t="s">
        <v>269</v>
      </c>
      <c r="C32" s="133"/>
      <c r="D32" s="133"/>
      <c r="E32" s="133"/>
      <c r="F32" s="133"/>
    </row>
    <row r="33" spans="1:6" ht="18.75">
      <c r="A33" s="134" t="s">
        <v>184</v>
      </c>
      <c r="B33" s="143" t="s">
        <v>270</v>
      </c>
      <c r="C33" s="133">
        <v>1000</v>
      </c>
      <c r="D33" s="136">
        <v>0</v>
      </c>
      <c r="E33" s="136">
        <v>535</v>
      </c>
      <c r="F33" s="159">
        <f>E33-C33</f>
        <v>-465</v>
      </c>
    </row>
    <row r="34" spans="1:6" ht="19.5" thickBot="1">
      <c r="A34" s="146" t="s">
        <v>122</v>
      </c>
      <c r="B34" s="57"/>
      <c r="C34" s="139">
        <f>SUM(C33)</f>
        <v>1000</v>
      </c>
      <c r="D34" s="147">
        <v>0</v>
      </c>
      <c r="E34" s="147">
        <f>SUM(E33)</f>
        <v>535</v>
      </c>
      <c r="F34" s="158">
        <f>E34-C34</f>
        <v>-465</v>
      </c>
    </row>
    <row r="35" spans="1:6" ht="18.75" customHeight="1" thickTop="1">
      <c r="A35" s="205"/>
      <c r="B35" s="205"/>
      <c r="C35" s="205"/>
      <c r="D35" s="205"/>
      <c r="E35" s="205"/>
      <c r="F35" s="205"/>
    </row>
    <row r="36" spans="1:6" ht="18.75" customHeight="1">
      <c r="A36" s="148"/>
      <c r="B36" s="148"/>
      <c r="C36" s="148"/>
      <c r="D36" s="148"/>
      <c r="E36" s="148"/>
      <c r="F36" s="148"/>
    </row>
    <row r="37" spans="1:6" ht="18.75" customHeight="1">
      <c r="A37" s="148"/>
      <c r="B37" s="148"/>
      <c r="C37" s="148"/>
      <c r="D37" s="148"/>
      <c r="E37" s="148"/>
      <c r="F37" s="148"/>
    </row>
    <row r="38" spans="1:6" ht="18.75" customHeight="1">
      <c r="A38" s="148"/>
      <c r="B38" s="148"/>
      <c r="C38" s="148"/>
      <c r="D38" s="148"/>
      <c r="E38" s="148"/>
      <c r="F38" s="148"/>
    </row>
    <row r="39" spans="1:6" ht="18.75" customHeight="1">
      <c r="A39" s="148"/>
      <c r="B39" s="148"/>
      <c r="C39" s="148"/>
      <c r="D39" s="148"/>
      <c r="E39" s="148"/>
      <c r="F39" s="148"/>
    </row>
    <row r="40" spans="1:6" ht="18.75" customHeight="1">
      <c r="A40" s="148"/>
      <c r="B40" s="148"/>
      <c r="C40" s="148"/>
      <c r="D40" s="148"/>
      <c r="E40" s="148"/>
      <c r="F40" s="148"/>
    </row>
    <row r="41" spans="1:6" ht="18.75" customHeight="1">
      <c r="A41" s="206" t="s">
        <v>185</v>
      </c>
      <c r="B41" s="206"/>
      <c r="C41" s="206"/>
      <c r="D41" s="206"/>
      <c r="E41" s="206"/>
      <c r="F41" s="206"/>
    </row>
    <row r="42" spans="1:6" ht="18.75">
      <c r="A42" s="200" t="s">
        <v>2</v>
      </c>
      <c r="B42" s="201"/>
      <c r="C42" s="202"/>
      <c r="D42" s="202"/>
      <c r="E42" s="202"/>
      <c r="F42" s="203"/>
    </row>
    <row r="43" spans="1:6" ht="18.75">
      <c r="A43" s="204" t="s">
        <v>167</v>
      </c>
      <c r="B43" s="199" t="s">
        <v>64</v>
      </c>
      <c r="C43" s="199" t="s">
        <v>27</v>
      </c>
      <c r="D43" s="199" t="s">
        <v>168</v>
      </c>
      <c r="E43" s="199" t="s">
        <v>169</v>
      </c>
      <c r="F43" s="128" t="s">
        <v>170</v>
      </c>
    </row>
    <row r="44" spans="1:6" ht="18.75">
      <c r="A44" s="204"/>
      <c r="B44" s="199"/>
      <c r="C44" s="199"/>
      <c r="D44" s="199"/>
      <c r="E44" s="199"/>
      <c r="F44" s="128" t="s">
        <v>27</v>
      </c>
    </row>
    <row r="45" spans="1:6" ht="18.75">
      <c r="A45" s="149" t="s">
        <v>186</v>
      </c>
      <c r="B45" s="83"/>
      <c r="C45" s="150"/>
      <c r="D45" s="150"/>
      <c r="E45" s="150"/>
      <c r="F45" s="150"/>
    </row>
    <row r="46" spans="1:6" ht="18.75">
      <c r="A46" s="131" t="s">
        <v>187</v>
      </c>
      <c r="B46" s="151">
        <v>421000</v>
      </c>
      <c r="C46" s="133"/>
      <c r="D46" s="133"/>
      <c r="E46" s="133"/>
      <c r="F46" s="133"/>
    </row>
    <row r="47" spans="1:6" ht="18.75">
      <c r="A47" s="134" t="s">
        <v>188</v>
      </c>
      <c r="B47" s="135">
        <v>421002</v>
      </c>
      <c r="C47" s="133">
        <v>7515000</v>
      </c>
      <c r="D47" s="133">
        <v>582678.32</v>
      </c>
      <c r="E47" s="133">
        <v>7296128.8</v>
      </c>
      <c r="F47" s="159">
        <f>E47-C47</f>
        <v>-218871.2000000002</v>
      </c>
    </row>
    <row r="48" spans="1:6" ht="18.75">
      <c r="A48" s="134" t="s">
        <v>189</v>
      </c>
      <c r="B48" s="135">
        <v>421004</v>
      </c>
      <c r="C48" s="133">
        <v>2300000</v>
      </c>
      <c r="D48" s="133">
        <v>258878.66</v>
      </c>
      <c r="E48" s="133">
        <v>2899868.86</v>
      </c>
      <c r="F48" s="133">
        <f aca="true" t="shared" si="1" ref="F48:F55">E48-C48</f>
        <v>599868.8599999999</v>
      </c>
    </row>
    <row r="49" spans="1:6" ht="18.75">
      <c r="A49" s="134" t="s">
        <v>190</v>
      </c>
      <c r="B49" s="135">
        <v>421005</v>
      </c>
      <c r="C49" s="133">
        <v>89000</v>
      </c>
      <c r="D49" s="136">
        <v>28023.67</v>
      </c>
      <c r="E49" s="133">
        <v>172542.36</v>
      </c>
      <c r="F49" s="133">
        <v>83542.36</v>
      </c>
    </row>
    <row r="50" spans="1:6" ht="18.75">
      <c r="A50" s="134" t="s">
        <v>191</v>
      </c>
      <c r="B50" s="135">
        <v>421006</v>
      </c>
      <c r="C50" s="133">
        <v>965000</v>
      </c>
      <c r="D50" s="133">
        <v>0</v>
      </c>
      <c r="E50" s="133">
        <v>1216077.34</v>
      </c>
      <c r="F50" s="133">
        <f t="shared" si="1"/>
        <v>251077.34000000008</v>
      </c>
    </row>
    <row r="51" spans="1:6" ht="18.75">
      <c r="A51" s="134" t="s">
        <v>192</v>
      </c>
      <c r="B51" s="135">
        <v>421007</v>
      </c>
      <c r="C51" s="133">
        <v>2052500</v>
      </c>
      <c r="D51" s="133">
        <v>0</v>
      </c>
      <c r="E51" s="133">
        <v>1654106.23</v>
      </c>
      <c r="F51" s="159">
        <f t="shared" si="1"/>
        <v>-398393.77</v>
      </c>
    </row>
    <row r="52" spans="1:6" ht="18.75">
      <c r="A52" s="134" t="s">
        <v>193</v>
      </c>
      <c r="B52" s="135">
        <v>421012</v>
      </c>
      <c r="C52" s="133">
        <v>30000</v>
      </c>
      <c r="D52" s="136">
        <v>24158.04</v>
      </c>
      <c r="E52" s="133">
        <v>64624.02</v>
      </c>
      <c r="F52" s="133">
        <f t="shared" si="1"/>
        <v>34624.02</v>
      </c>
    </row>
    <row r="53" spans="1:6" ht="18.75">
      <c r="A53" s="134" t="s">
        <v>194</v>
      </c>
      <c r="B53" s="135">
        <v>421013</v>
      </c>
      <c r="C53" s="133">
        <v>70000</v>
      </c>
      <c r="D53" s="136">
        <v>0</v>
      </c>
      <c r="E53" s="133">
        <v>95319.27</v>
      </c>
      <c r="F53" s="133">
        <f t="shared" si="1"/>
        <v>25319.270000000004</v>
      </c>
    </row>
    <row r="54" spans="1:6" ht="18.75">
      <c r="A54" s="134" t="s">
        <v>195</v>
      </c>
      <c r="B54" s="135">
        <v>421015</v>
      </c>
      <c r="C54" s="133">
        <v>548500</v>
      </c>
      <c r="D54" s="136">
        <v>85418</v>
      </c>
      <c r="E54" s="133">
        <v>637000</v>
      </c>
      <c r="F54" s="133">
        <f t="shared" si="1"/>
        <v>88500</v>
      </c>
    </row>
    <row r="55" spans="1:6" ht="18.75">
      <c r="A55" s="134" t="s">
        <v>271</v>
      </c>
      <c r="B55" s="135">
        <v>421001</v>
      </c>
      <c r="C55" s="133">
        <v>0</v>
      </c>
      <c r="D55" s="133">
        <v>0</v>
      </c>
      <c r="E55" s="133">
        <v>124790.25</v>
      </c>
      <c r="F55" s="133">
        <f t="shared" si="1"/>
        <v>124790.25</v>
      </c>
    </row>
    <row r="56" spans="1:6" ht="19.5" thickBot="1">
      <c r="A56" s="138" t="s">
        <v>122</v>
      </c>
      <c r="B56" s="135"/>
      <c r="C56" s="139">
        <f>SUM(C47:C55)</f>
        <v>13570000</v>
      </c>
      <c r="D56" s="139">
        <f>SUM(D47:D55)</f>
        <v>979156.6900000001</v>
      </c>
      <c r="E56" s="139">
        <f>SUM(E47:E55)</f>
        <v>14160457.129999999</v>
      </c>
      <c r="F56" s="139">
        <f>SUM(F47:F55)</f>
        <v>590457.1299999998</v>
      </c>
    </row>
    <row r="57" spans="1:6" ht="19.5" thickTop="1">
      <c r="A57" s="152" t="s">
        <v>196</v>
      </c>
      <c r="B57" s="135"/>
      <c r="C57" s="145"/>
      <c r="D57" s="145"/>
      <c r="E57" s="145"/>
      <c r="F57" s="145"/>
    </row>
    <row r="58" spans="1:6" ht="18.75">
      <c r="A58" s="131" t="s">
        <v>197</v>
      </c>
      <c r="B58" s="153">
        <v>431000</v>
      </c>
      <c r="C58" s="133"/>
      <c r="D58" s="133"/>
      <c r="E58" s="133"/>
      <c r="F58" s="133"/>
    </row>
    <row r="59" spans="1:6" ht="18.75">
      <c r="A59" s="134" t="s">
        <v>198</v>
      </c>
      <c r="B59" s="135">
        <v>431002</v>
      </c>
      <c r="C59" s="133">
        <v>8307200</v>
      </c>
      <c r="D59" s="137">
        <v>151766</v>
      </c>
      <c r="E59" s="133">
        <v>8451219</v>
      </c>
      <c r="F59" s="159">
        <f>E59-C59</f>
        <v>144019</v>
      </c>
    </row>
    <row r="60" spans="1:6" ht="18.75">
      <c r="A60" s="134" t="s">
        <v>199</v>
      </c>
      <c r="B60" s="135"/>
      <c r="C60" s="133"/>
      <c r="D60" s="133"/>
      <c r="E60" s="133"/>
      <c r="F60" s="133"/>
    </row>
    <row r="61" spans="1:6" ht="19.5" thickBot="1">
      <c r="A61" s="138" t="s">
        <v>122</v>
      </c>
      <c r="B61" s="135"/>
      <c r="C61" s="139">
        <f>SUM(C59)</f>
        <v>8307200</v>
      </c>
      <c r="D61" s="147">
        <f>SUM(D59:D60)</f>
        <v>151766</v>
      </c>
      <c r="E61" s="139">
        <f>SUM(E59:E60)</f>
        <v>8451219</v>
      </c>
      <c r="F61" s="158">
        <f>SUM(F59:F60)</f>
        <v>144019</v>
      </c>
    </row>
    <row r="62" spans="1:6" ht="19.5" thickTop="1">
      <c r="A62" s="138" t="s">
        <v>200</v>
      </c>
      <c r="B62" s="135"/>
      <c r="C62" s="154">
        <f>C12+C23+C26+C31+C34+C56+C61</f>
        <v>22500700</v>
      </c>
      <c r="D62" s="154">
        <f>SUM(D12,D23,D26,D31,D56,D61)</f>
        <v>1197755.02</v>
      </c>
      <c r="E62" s="154">
        <f>SUM(E12+E23+E26+E31+E34+E56+E61)</f>
        <v>23604423.419999998</v>
      </c>
      <c r="F62" s="154">
        <f>E62-C62</f>
        <v>1103723.419999998</v>
      </c>
    </row>
    <row r="63" spans="1:6" ht="18.75">
      <c r="A63" s="152" t="s">
        <v>201</v>
      </c>
      <c r="B63" s="135"/>
      <c r="C63" s="145"/>
      <c r="D63" s="145"/>
      <c r="E63" s="145"/>
      <c r="F63" s="145" t="s">
        <v>48</v>
      </c>
    </row>
    <row r="64" spans="1:6" ht="18.75">
      <c r="A64" s="131" t="s">
        <v>202</v>
      </c>
      <c r="B64" s="153">
        <v>441000</v>
      </c>
      <c r="C64" s="133"/>
      <c r="D64" s="133"/>
      <c r="E64" s="133"/>
      <c r="F64" s="133"/>
    </row>
    <row r="65" spans="1:6" ht="18.75">
      <c r="A65" s="134" t="s">
        <v>272</v>
      </c>
      <c r="B65" s="135">
        <v>441002</v>
      </c>
      <c r="C65" s="133">
        <v>0</v>
      </c>
      <c r="D65" s="137"/>
      <c r="E65" s="133">
        <v>6721200</v>
      </c>
      <c r="F65" s="133">
        <f>E65-C65</f>
        <v>6721200</v>
      </c>
    </row>
    <row r="66" spans="1:6" ht="18.75">
      <c r="A66" s="134" t="s">
        <v>273</v>
      </c>
      <c r="B66" s="135">
        <v>441002</v>
      </c>
      <c r="C66" s="133">
        <v>0</v>
      </c>
      <c r="D66" s="137"/>
      <c r="E66" s="133">
        <v>1092000</v>
      </c>
      <c r="F66" s="133">
        <f>E66-C66</f>
        <v>1092000</v>
      </c>
    </row>
    <row r="67" spans="1:6" ht="18.75">
      <c r="A67" s="134" t="s">
        <v>274</v>
      </c>
      <c r="B67" s="135">
        <v>441001</v>
      </c>
      <c r="C67" s="133">
        <v>0</v>
      </c>
      <c r="D67" s="155">
        <v>56700</v>
      </c>
      <c r="E67" s="133">
        <v>226260</v>
      </c>
      <c r="F67" s="133">
        <f>E67-C67</f>
        <v>226260</v>
      </c>
    </row>
    <row r="68" spans="1:6" ht="18.75">
      <c r="A68" s="134" t="s">
        <v>275</v>
      </c>
      <c r="B68" s="135">
        <v>441002</v>
      </c>
      <c r="C68" s="133">
        <v>0</v>
      </c>
      <c r="D68" s="155"/>
      <c r="E68" s="133">
        <v>60000</v>
      </c>
      <c r="F68" s="133">
        <f>E68-C68</f>
        <v>60000</v>
      </c>
    </row>
    <row r="69" spans="1:6" ht="18.75">
      <c r="A69" s="134" t="s">
        <v>276</v>
      </c>
      <c r="B69" s="135">
        <v>441001</v>
      </c>
      <c r="C69" s="133">
        <v>0</v>
      </c>
      <c r="D69" s="133">
        <v>64200</v>
      </c>
      <c r="E69" s="133">
        <v>64200</v>
      </c>
      <c r="F69" s="159">
        <f>E69-C69</f>
        <v>64200</v>
      </c>
    </row>
    <row r="70" spans="1:6" ht="18.75">
      <c r="A70" s="134"/>
      <c r="B70" s="135"/>
      <c r="C70" s="133"/>
      <c r="D70" s="137"/>
      <c r="E70" s="133"/>
      <c r="F70" s="133"/>
    </row>
    <row r="71" spans="1:6" ht="19.5" thickBot="1">
      <c r="A71" s="138" t="s">
        <v>122</v>
      </c>
      <c r="B71" s="135"/>
      <c r="C71" s="139">
        <f>SUM(C65:C70)</f>
        <v>0</v>
      </c>
      <c r="D71" s="139">
        <f>SUM(D65:D70)</f>
        <v>120900</v>
      </c>
      <c r="E71" s="139">
        <f>SUM(E65:E70)</f>
        <v>8163660</v>
      </c>
      <c r="F71" s="139">
        <f>SUM(F65:F70)</f>
        <v>8163660</v>
      </c>
    </row>
    <row r="72" ht="19.5" thickTop="1"/>
  </sheetData>
  <sheetProtection/>
  <mergeCells count="17">
    <mergeCell ref="E43:E44"/>
    <mergeCell ref="A43:A44"/>
    <mergeCell ref="B43:B44"/>
    <mergeCell ref="C43:C44"/>
    <mergeCell ref="D43:D44"/>
    <mergeCell ref="E5:E6"/>
    <mergeCell ref="A35:F35"/>
    <mergeCell ref="A41:F41"/>
    <mergeCell ref="A42:F42"/>
    <mergeCell ref="A5:A6"/>
    <mergeCell ref="B5:B6"/>
    <mergeCell ref="C5:C6"/>
    <mergeCell ref="D5:D6"/>
    <mergeCell ref="A1:F1"/>
    <mergeCell ref="A2:F2"/>
    <mergeCell ref="A3:F3"/>
    <mergeCell ref="A4:F4"/>
  </mergeCells>
  <printOptions/>
  <pageMargins left="0.35" right="0.26" top="0.29" bottom="1" header="0.21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SheetLayoutView="100" zoomScalePageLayoutView="0" workbookViewId="0" topLeftCell="A46">
      <selection activeCell="E10" sqref="E10"/>
    </sheetView>
  </sheetViews>
  <sheetFormatPr defaultColWidth="9.140625" defaultRowHeight="16.5" customHeight="1"/>
  <cols>
    <col min="1" max="1" width="46.7109375" style="32" customWidth="1"/>
    <col min="2" max="9" width="11.7109375" style="32" customWidth="1"/>
    <col min="10" max="16384" width="9.140625" style="32" customWidth="1"/>
  </cols>
  <sheetData>
    <row r="1" spans="1:9" ht="16.5" customHeight="1">
      <c r="A1" s="219" t="s">
        <v>17</v>
      </c>
      <c r="B1" s="219"/>
      <c r="C1" s="219"/>
      <c r="D1" s="219"/>
      <c r="E1" s="219"/>
      <c r="F1" s="219"/>
      <c r="G1" s="219"/>
      <c r="H1" s="219"/>
      <c r="I1" s="219"/>
    </row>
    <row r="2" spans="1:9" ht="16.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</row>
    <row r="3" spans="1:9" ht="16.5" customHeight="1">
      <c r="A3" s="210" t="s">
        <v>167</v>
      </c>
      <c r="B3" s="212" t="s">
        <v>18</v>
      </c>
      <c r="C3" s="213"/>
      <c r="D3" s="217" t="s">
        <v>19</v>
      </c>
      <c r="E3" s="218"/>
      <c r="F3" s="217" t="s">
        <v>24</v>
      </c>
      <c r="G3" s="218"/>
      <c r="H3" s="212" t="s">
        <v>10</v>
      </c>
      <c r="I3" s="213"/>
    </row>
    <row r="4" spans="1:9" ht="16.5" customHeight="1">
      <c r="A4" s="211"/>
      <c r="B4" s="214" t="s">
        <v>308</v>
      </c>
      <c r="C4" s="215"/>
      <c r="D4" s="214" t="s">
        <v>308</v>
      </c>
      <c r="E4" s="215"/>
      <c r="F4" s="214" t="s">
        <v>308</v>
      </c>
      <c r="G4" s="215"/>
      <c r="H4" s="214" t="s">
        <v>308</v>
      </c>
      <c r="I4" s="215"/>
    </row>
    <row r="5" spans="1:9" ht="16.5" customHeight="1">
      <c r="A5" s="100" t="s">
        <v>144</v>
      </c>
      <c r="B5" s="34">
        <v>7450350.69</v>
      </c>
      <c r="C5" s="35"/>
      <c r="D5" s="35"/>
      <c r="E5" s="35"/>
      <c r="F5" s="35"/>
      <c r="G5" s="35"/>
      <c r="H5" s="35">
        <v>7450350.69</v>
      </c>
      <c r="I5" s="35"/>
    </row>
    <row r="6" spans="1:9" ht="16.5" customHeight="1">
      <c r="A6" s="101" t="s">
        <v>145</v>
      </c>
      <c r="B6" s="36">
        <v>8608535.46</v>
      </c>
      <c r="C6" s="37"/>
      <c r="D6" s="37"/>
      <c r="E6" s="37"/>
      <c r="F6" s="37"/>
      <c r="G6" s="37"/>
      <c r="H6" s="38">
        <v>8608535.46</v>
      </c>
      <c r="I6" s="37"/>
    </row>
    <row r="7" spans="1:9" ht="16.5" customHeight="1">
      <c r="A7" s="101" t="s">
        <v>146</v>
      </c>
      <c r="B7" s="38">
        <v>185904.12</v>
      </c>
      <c r="C7" s="38"/>
      <c r="D7" s="38"/>
      <c r="E7" s="38"/>
      <c r="F7" s="38"/>
      <c r="G7" s="38"/>
      <c r="H7" s="38">
        <v>185904.12</v>
      </c>
      <c r="I7" s="38"/>
    </row>
    <row r="8" spans="1:9" ht="16.5" customHeight="1">
      <c r="A8" s="101" t="s">
        <v>147</v>
      </c>
      <c r="B8" s="38">
        <v>11668823.19</v>
      </c>
      <c r="C8" s="38"/>
      <c r="D8" s="38"/>
      <c r="E8" s="38"/>
      <c r="F8" s="38"/>
      <c r="G8" s="38"/>
      <c r="H8" s="38">
        <v>11668823.19</v>
      </c>
      <c r="I8" s="38"/>
    </row>
    <row r="9" spans="1:9" ht="16.5" customHeight="1">
      <c r="A9" s="101" t="s">
        <v>148</v>
      </c>
      <c r="B9" s="38">
        <v>1270.67</v>
      </c>
      <c r="C9" s="38"/>
      <c r="D9" s="38"/>
      <c r="E9" s="38"/>
      <c r="F9" s="38"/>
      <c r="G9" s="38"/>
      <c r="H9" s="38">
        <v>1270.67</v>
      </c>
      <c r="I9" s="38"/>
    </row>
    <row r="10" spans="1:9" ht="16.5" customHeight="1">
      <c r="A10" s="101" t="s">
        <v>294</v>
      </c>
      <c r="B10" s="38">
        <v>5000000</v>
      </c>
      <c r="C10" s="38"/>
      <c r="D10" s="38"/>
      <c r="E10" s="38"/>
      <c r="F10" s="38"/>
      <c r="G10" s="38"/>
      <c r="H10" s="38">
        <v>5000000</v>
      </c>
      <c r="I10" s="38"/>
    </row>
    <row r="11" spans="1:9" ht="16.5" customHeight="1">
      <c r="A11" s="101" t="s">
        <v>49</v>
      </c>
      <c r="B11" s="39">
        <v>607039</v>
      </c>
      <c r="C11" s="38"/>
      <c r="D11" s="38"/>
      <c r="E11" s="38"/>
      <c r="F11" s="38"/>
      <c r="G11" s="38">
        <v>607039</v>
      </c>
      <c r="H11" s="38"/>
      <c r="I11" s="38"/>
    </row>
    <row r="12" spans="1:9" ht="16.5" customHeight="1">
      <c r="A12" s="101" t="s">
        <v>242</v>
      </c>
      <c r="B12" s="39">
        <v>2916720</v>
      </c>
      <c r="C12" s="38"/>
      <c r="D12" s="38"/>
      <c r="E12" s="38"/>
      <c r="F12" s="38"/>
      <c r="G12" s="38">
        <v>2916720</v>
      </c>
      <c r="H12" s="38"/>
      <c r="I12" s="38"/>
    </row>
    <row r="13" spans="1:9" ht="16.5" customHeight="1">
      <c r="A13" s="101" t="s">
        <v>243</v>
      </c>
      <c r="B13" s="39">
        <v>3493643</v>
      </c>
      <c r="C13" s="38"/>
      <c r="D13" s="38"/>
      <c r="E13" s="38"/>
      <c r="F13" s="38"/>
      <c r="G13" s="38">
        <v>3493643</v>
      </c>
      <c r="H13" s="38"/>
      <c r="I13" s="38"/>
    </row>
    <row r="14" spans="1:9" ht="16.5" customHeight="1">
      <c r="A14" s="101" t="s">
        <v>244</v>
      </c>
      <c r="B14" s="38">
        <v>142920</v>
      </c>
      <c r="C14" s="38"/>
      <c r="D14" s="38"/>
      <c r="E14" s="38"/>
      <c r="F14" s="38"/>
      <c r="G14" s="38">
        <v>142920</v>
      </c>
      <c r="H14" s="38"/>
      <c r="I14" s="38"/>
    </row>
    <row r="15" spans="1:9" ht="16.5" customHeight="1">
      <c r="A15" s="101" t="s">
        <v>295</v>
      </c>
      <c r="B15" s="38">
        <v>1138290</v>
      </c>
      <c r="C15" s="38"/>
      <c r="D15" s="38"/>
      <c r="E15" s="38"/>
      <c r="F15" s="38"/>
      <c r="G15" s="38">
        <v>1138290</v>
      </c>
      <c r="H15" s="38"/>
      <c r="I15" s="38"/>
    </row>
    <row r="16" spans="1:9" ht="16.5" customHeight="1">
      <c r="A16" s="101" t="s">
        <v>3</v>
      </c>
      <c r="B16" s="38">
        <v>335161</v>
      </c>
      <c r="C16" s="38"/>
      <c r="D16" s="38"/>
      <c r="E16" s="38"/>
      <c r="F16" s="38"/>
      <c r="G16" s="38">
        <v>335161</v>
      </c>
      <c r="H16" s="38"/>
      <c r="I16" s="38"/>
    </row>
    <row r="17" spans="1:9" ht="16.5" customHeight="1">
      <c r="A17" s="101" t="s">
        <v>4</v>
      </c>
      <c r="B17" s="38">
        <v>1801861.16</v>
      </c>
      <c r="C17" s="38"/>
      <c r="D17" s="38"/>
      <c r="E17" s="38"/>
      <c r="F17" s="38"/>
      <c r="G17" s="38">
        <v>1801861.16</v>
      </c>
      <c r="H17" s="38"/>
      <c r="I17" s="38"/>
    </row>
    <row r="18" spans="1:9" ht="16.5" customHeight="1">
      <c r="A18" s="101" t="s">
        <v>5</v>
      </c>
      <c r="B18" s="38">
        <v>1858464.77</v>
      </c>
      <c r="C18" s="38"/>
      <c r="D18" s="38"/>
      <c r="E18" s="38"/>
      <c r="F18" s="38"/>
      <c r="G18" s="38">
        <v>1858464.77</v>
      </c>
      <c r="H18" s="38"/>
      <c r="I18" s="38"/>
    </row>
    <row r="19" spans="1:9" ht="16.5" customHeight="1">
      <c r="A19" s="101" t="s">
        <v>6</v>
      </c>
      <c r="B19" s="38">
        <v>275481.12</v>
      </c>
      <c r="C19" s="38"/>
      <c r="D19" s="38"/>
      <c r="E19" s="38"/>
      <c r="F19" s="38"/>
      <c r="G19" s="38">
        <v>275481.12</v>
      </c>
      <c r="H19" s="38"/>
      <c r="I19" s="38"/>
    </row>
    <row r="20" spans="1:9" ht="16.5" customHeight="1">
      <c r="A20" s="101" t="s">
        <v>7</v>
      </c>
      <c r="B20" s="38">
        <v>123811.63</v>
      </c>
      <c r="C20" s="38"/>
      <c r="D20" s="38"/>
      <c r="E20" s="38"/>
      <c r="F20" s="38"/>
      <c r="G20" s="38">
        <v>123811.63</v>
      </c>
      <c r="H20" s="38"/>
      <c r="I20" s="38"/>
    </row>
    <row r="21" spans="1:9" ht="16.5" customHeight="1">
      <c r="A21" s="101" t="s">
        <v>8</v>
      </c>
      <c r="B21" s="38">
        <v>1737900</v>
      </c>
      <c r="C21" s="38"/>
      <c r="D21" s="38"/>
      <c r="E21" s="38"/>
      <c r="F21" s="38"/>
      <c r="G21" s="38">
        <v>1737900</v>
      </c>
      <c r="H21" s="38"/>
      <c r="I21" s="38"/>
    </row>
    <row r="22" spans="1:9" ht="16.5" customHeight="1">
      <c r="A22" s="101" t="s">
        <v>1</v>
      </c>
      <c r="B22" s="38">
        <v>2305000</v>
      </c>
      <c r="C22" s="38"/>
      <c r="D22" s="38"/>
      <c r="E22" s="38"/>
      <c r="F22" s="38"/>
      <c r="G22" s="38">
        <v>2305000</v>
      </c>
      <c r="H22" s="38"/>
      <c r="I22" s="38"/>
    </row>
    <row r="23" spans="1:9" ht="16.5" customHeight="1">
      <c r="A23" s="101" t="s">
        <v>23</v>
      </c>
      <c r="B23" s="38">
        <v>2306303</v>
      </c>
      <c r="C23" s="38"/>
      <c r="D23" s="38"/>
      <c r="E23" s="38"/>
      <c r="F23" s="38"/>
      <c r="G23" s="38">
        <v>2306303</v>
      </c>
      <c r="H23" s="38"/>
      <c r="I23" s="38"/>
    </row>
    <row r="24" spans="1:9" ht="16.5" customHeight="1">
      <c r="A24" s="102" t="s">
        <v>297</v>
      </c>
      <c r="B24" s="38">
        <v>948560</v>
      </c>
      <c r="C24" s="38"/>
      <c r="D24" s="38"/>
      <c r="E24" s="38"/>
      <c r="F24" s="38"/>
      <c r="G24" s="38"/>
      <c r="H24" s="38">
        <v>948560</v>
      </c>
      <c r="I24" s="38"/>
    </row>
    <row r="25" spans="1:9" ht="16.5" customHeight="1">
      <c r="A25" s="102" t="s">
        <v>296</v>
      </c>
      <c r="B25" s="38">
        <v>508.19</v>
      </c>
      <c r="C25" s="38"/>
      <c r="D25" s="38">
        <v>3693.5</v>
      </c>
      <c r="E25" s="38"/>
      <c r="F25" s="38"/>
      <c r="G25" s="38"/>
      <c r="H25" s="38">
        <v>4201.69</v>
      </c>
      <c r="I25" s="38"/>
    </row>
    <row r="26" spans="1:9" ht="16.5" customHeight="1">
      <c r="A26" s="40"/>
      <c r="B26" s="38"/>
      <c r="C26" s="38"/>
      <c r="D26" s="38"/>
      <c r="E26" s="38"/>
      <c r="F26" s="38"/>
      <c r="G26" s="38"/>
      <c r="H26" s="38"/>
      <c r="I26" s="38"/>
    </row>
    <row r="27" spans="1:9" ht="16.5" customHeight="1">
      <c r="A27" s="40"/>
      <c r="B27" s="38"/>
      <c r="C27" s="38"/>
      <c r="D27" s="38"/>
      <c r="E27" s="38"/>
      <c r="F27" s="38"/>
      <c r="G27" s="38"/>
      <c r="H27" s="38"/>
      <c r="I27" s="38"/>
    </row>
    <row r="28" spans="1:9" ht="16.5" customHeight="1">
      <c r="A28" s="33"/>
      <c r="B28" s="37"/>
      <c r="C28" s="37"/>
      <c r="D28" s="38"/>
      <c r="E28" s="38"/>
      <c r="F28" s="38"/>
      <c r="G28" s="38"/>
      <c r="H28" s="38"/>
      <c r="I28" s="38"/>
    </row>
    <row r="29" spans="1:9" ht="16.5" customHeight="1">
      <c r="A29" s="33"/>
      <c r="B29" s="38"/>
      <c r="C29" s="38"/>
      <c r="D29" s="38"/>
      <c r="E29" s="38"/>
      <c r="F29" s="38"/>
      <c r="G29" s="38"/>
      <c r="H29" s="38"/>
      <c r="I29" s="38"/>
    </row>
    <row r="30" spans="1:9" ht="16.5" customHeight="1">
      <c r="A30" s="101"/>
      <c r="B30" s="38"/>
      <c r="C30" s="41"/>
      <c r="D30" s="38"/>
      <c r="E30" s="38"/>
      <c r="F30" s="38"/>
      <c r="G30" s="38"/>
      <c r="H30" s="38"/>
      <c r="I30" s="38"/>
    </row>
    <row r="31" spans="1:9" ht="16.5" customHeight="1">
      <c r="A31" s="101"/>
      <c r="B31" s="38"/>
      <c r="C31" s="38"/>
      <c r="D31" s="38"/>
      <c r="E31" s="38"/>
      <c r="F31" s="38"/>
      <c r="G31" s="38"/>
      <c r="H31" s="38"/>
      <c r="I31" s="38"/>
    </row>
    <row r="32" spans="1:9" ht="16.5" customHeight="1">
      <c r="A32" s="168"/>
      <c r="B32" s="38"/>
      <c r="C32" s="37"/>
      <c r="D32" s="38"/>
      <c r="E32" s="37"/>
      <c r="F32" s="37"/>
      <c r="G32" s="37"/>
      <c r="H32" s="38"/>
      <c r="I32" s="38"/>
    </row>
    <row r="33" spans="1:9" ht="16.5" customHeight="1">
      <c r="A33" s="172"/>
      <c r="B33" s="38"/>
      <c r="C33" s="38"/>
      <c r="D33" s="38"/>
      <c r="E33" s="38"/>
      <c r="F33" s="38"/>
      <c r="G33" s="38"/>
      <c r="H33" s="38"/>
      <c r="I33" s="38"/>
    </row>
    <row r="34" spans="1:9" ht="16.5" customHeight="1">
      <c r="A34" s="170"/>
      <c r="B34" s="169"/>
      <c r="C34" s="169"/>
      <c r="D34" s="169"/>
      <c r="E34" s="169"/>
      <c r="F34" s="169"/>
      <c r="G34" s="169"/>
      <c r="H34" s="169"/>
      <c r="I34" s="169"/>
    </row>
    <row r="35" spans="1:9" ht="16.5" customHeight="1">
      <c r="A35" s="216" t="s">
        <v>25</v>
      </c>
      <c r="B35" s="216"/>
      <c r="C35" s="216"/>
      <c r="D35" s="216"/>
      <c r="E35" s="216"/>
      <c r="F35" s="216"/>
      <c r="G35" s="216"/>
      <c r="H35" s="216"/>
      <c r="I35" s="216"/>
    </row>
    <row r="36" spans="1:10" ht="16.5" customHeight="1">
      <c r="A36" s="171"/>
      <c r="B36" s="166"/>
      <c r="C36" s="166"/>
      <c r="D36" s="166"/>
      <c r="E36" s="166"/>
      <c r="F36" s="166"/>
      <c r="G36" s="166"/>
      <c r="H36" s="166"/>
      <c r="I36" s="127"/>
      <c r="J36" s="106"/>
    </row>
    <row r="37" spans="1:9" ht="16.5" customHeight="1">
      <c r="A37" s="210" t="s">
        <v>167</v>
      </c>
      <c r="B37" s="212" t="s">
        <v>18</v>
      </c>
      <c r="C37" s="213"/>
      <c r="D37" s="217" t="s">
        <v>19</v>
      </c>
      <c r="E37" s="218"/>
      <c r="F37" s="217" t="s">
        <v>24</v>
      </c>
      <c r="G37" s="218"/>
      <c r="H37" s="212" t="s">
        <v>10</v>
      </c>
      <c r="I37" s="213"/>
    </row>
    <row r="38" spans="1:9" ht="16.5" customHeight="1">
      <c r="A38" s="211"/>
      <c r="B38" s="214" t="s">
        <v>308</v>
      </c>
      <c r="C38" s="215"/>
      <c r="D38" s="214" t="s">
        <v>308</v>
      </c>
      <c r="E38" s="215"/>
      <c r="F38" s="214" t="s">
        <v>308</v>
      </c>
      <c r="G38" s="215"/>
      <c r="H38" s="214" t="s">
        <v>308</v>
      </c>
      <c r="I38" s="215"/>
    </row>
    <row r="39" spans="1:9" ht="16.5" customHeight="1">
      <c r="A39" s="176" t="s">
        <v>2</v>
      </c>
      <c r="B39" s="177"/>
      <c r="C39" s="167">
        <v>23600730.22</v>
      </c>
      <c r="D39" s="175"/>
      <c r="E39" s="177">
        <v>3693.5</v>
      </c>
      <c r="F39" s="175">
        <v>23604423.72</v>
      </c>
      <c r="G39" s="177"/>
      <c r="H39" s="175"/>
      <c r="I39" s="177"/>
    </row>
    <row r="40" spans="1:9" ht="16.5" customHeight="1">
      <c r="A40" s="40" t="s">
        <v>21</v>
      </c>
      <c r="B40" s="38"/>
      <c r="C40" s="38">
        <v>1457080.31</v>
      </c>
      <c r="D40" s="38"/>
      <c r="E40" s="38"/>
      <c r="F40" s="38"/>
      <c r="G40" s="38"/>
      <c r="H40" s="38"/>
      <c r="I40" s="38">
        <v>1457080.31</v>
      </c>
    </row>
    <row r="41" spans="1:9" ht="16.5" customHeight="1">
      <c r="A41" s="33" t="s">
        <v>298</v>
      </c>
      <c r="B41" s="37"/>
      <c r="C41" s="37">
        <v>1305000</v>
      </c>
      <c r="D41" s="38"/>
      <c r="E41" s="38"/>
      <c r="F41" s="38"/>
      <c r="G41" s="38"/>
      <c r="H41" s="38"/>
      <c r="I41" s="38">
        <v>1305000</v>
      </c>
    </row>
    <row r="42" spans="1:9" ht="16.5" customHeight="1">
      <c r="A42" s="33" t="s">
        <v>299</v>
      </c>
      <c r="B42" s="38"/>
      <c r="C42" s="38">
        <v>525510.52</v>
      </c>
      <c r="D42" s="38"/>
      <c r="E42" s="38"/>
      <c r="F42" s="38"/>
      <c r="G42" s="38"/>
      <c r="H42" s="38"/>
      <c r="I42" s="38">
        <v>525510.52</v>
      </c>
    </row>
    <row r="43" spans="1:9" ht="16.5" customHeight="1">
      <c r="A43" s="33" t="s">
        <v>20</v>
      </c>
      <c r="B43" s="38"/>
      <c r="C43" s="41">
        <v>13499402.76</v>
      </c>
      <c r="D43" s="38">
        <v>1140457.26</v>
      </c>
      <c r="E43" s="38"/>
      <c r="F43" s="38"/>
      <c r="G43" s="38">
        <v>4561829.04</v>
      </c>
      <c r="H43" s="38"/>
      <c r="I43" s="38">
        <v>16920774.54</v>
      </c>
    </row>
    <row r="44" spans="1:9" ht="16.5" customHeight="1">
      <c r="A44" s="101" t="s">
        <v>16</v>
      </c>
      <c r="B44" s="38"/>
      <c r="C44" s="38">
        <v>11668823.19</v>
      </c>
      <c r="D44" s="38"/>
      <c r="E44" s="38">
        <v>1140457.26</v>
      </c>
      <c r="F44" s="38"/>
      <c r="G44" s="38"/>
      <c r="H44" s="38"/>
      <c r="I44" s="38">
        <v>12809280.45</v>
      </c>
    </row>
    <row r="45" spans="1:9" ht="16.5" customHeight="1">
      <c r="A45" s="102" t="s">
        <v>203</v>
      </c>
      <c r="B45" s="38"/>
      <c r="C45" s="37">
        <v>800000</v>
      </c>
      <c r="D45" s="38"/>
      <c r="E45" s="37"/>
      <c r="F45" s="37"/>
      <c r="G45" s="37"/>
      <c r="H45" s="38"/>
      <c r="I45" s="38">
        <v>800000</v>
      </c>
    </row>
    <row r="46" spans="1:9" ht="16.5" customHeight="1">
      <c r="A46" s="102" t="s">
        <v>204</v>
      </c>
      <c r="B46" s="38"/>
      <c r="C46" s="38"/>
      <c r="D46" s="38"/>
      <c r="E46" s="38"/>
      <c r="F46" s="38"/>
      <c r="G46" s="38"/>
      <c r="H46" s="38"/>
      <c r="I46" s="38"/>
    </row>
    <row r="47" spans="1:9" ht="16.5" customHeight="1">
      <c r="A47" s="102" t="s">
        <v>303</v>
      </c>
      <c r="B47" s="38"/>
      <c r="C47" s="38">
        <v>50000</v>
      </c>
      <c r="D47" s="38"/>
      <c r="E47" s="38"/>
      <c r="F47" s="38"/>
      <c r="G47" s="38"/>
      <c r="H47" s="38"/>
      <c r="I47" s="38">
        <v>50000</v>
      </c>
    </row>
    <row r="48" spans="1:9" ht="16.5" customHeight="1">
      <c r="A48" s="102" t="s">
        <v>304</v>
      </c>
      <c r="B48" s="38"/>
      <c r="C48" s="38"/>
      <c r="D48" s="38"/>
      <c r="E48" s="38"/>
      <c r="F48" s="38"/>
      <c r="G48" s="38"/>
      <c r="H48" s="38"/>
      <c r="I48" s="38"/>
    </row>
    <row r="49" spans="1:9" ht="16.5" customHeight="1">
      <c r="A49" s="102"/>
      <c r="B49" s="38"/>
      <c r="C49" s="38"/>
      <c r="D49" s="38"/>
      <c r="E49" s="38"/>
      <c r="F49" s="38"/>
      <c r="G49" s="38"/>
      <c r="H49" s="38"/>
      <c r="I49" s="38"/>
    </row>
    <row r="50" spans="1:9" ht="16.5" customHeight="1">
      <c r="A50" s="172"/>
      <c r="B50" s="37"/>
      <c r="C50" s="37"/>
      <c r="D50" s="37"/>
      <c r="E50" s="37"/>
      <c r="F50" s="37"/>
      <c r="G50" s="37"/>
      <c r="H50" s="37"/>
      <c r="I50" s="37"/>
    </row>
    <row r="51" spans="1:9" ht="16.5" customHeight="1">
      <c r="A51" s="103"/>
      <c r="B51" s="164"/>
      <c r="C51" s="164"/>
      <c r="D51" s="164"/>
      <c r="E51" s="164"/>
      <c r="F51" s="164"/>
      <c r="G51" s="164"/>
      <c r="H51" s="164"/>
      <c r="I51" s="174"/>
    </row>
    <row r="52" spans="1:9" ht="16.5" customHeight="1">
      <c r="A52" s="173"/>
      <c r="B52" s="42">
        <f>SUM(B5:B51)</f>
        <v>52906547</v>
      </c>
      <c r="C52" s="42">
        <f>SUM(C39:C48)</f>
        <v>52906546.99999999</v>
      </c>
      <c r="D52" s="42">
        <f>SUM(D5:D47)</f>
        <v>1144150.76</v>
      </c>
      <c r="E52" s="42">
        <f>SUM(E5:E48)</f>
        <v>1144150.76</v>
      </c>
      <c r="F52" s="42">
        <f>SUM(F5:F47)</f>
        <v>23604423.72</v>
      </c>
      <c r="G52" s="42">
        <f>SUM(G5:G47)</f>
        <v>23604423.72</v>
      </c>
      <c r="H52" s="42">
        <f>SUM(H5:H32)</f>
        <v>33867645.82</v>
      </c>
      <c r="I52" s="42">
        <f>SUM(I40:I47)</f>
        <v>33867645.81999999</v>
      </c>
    </row>
    <row r="53" spans="1:9" ht="16.5" customHeight="1">
      <c r="A53" s="126"/>
      <c r="B53" s="127"/>
      <c r="C53" s="127"/>
      <c r="D53" s="127"/>
      <c r="E53" s="127"/>
      <c r="F53" s="127"/>
      <c r="G53" s="127"/>
      <c r="H53" s="127"/>
      <c r="I53" s="127"/>
    </row>
    <row r="54" spans="1:9" ht="16.5" customHeight="1">
      <c r="A54" s="126"/>
      <c r="B54" s="127"/>
      <c r="C54" s="127"/>
      <c r="D54" s="127"/>
      <c r="E54" s="127"/>
      <c r="F54" s="127"/>
      <c r="G54" s="127"/>
      <c r="H54" s="127"/>
      <c r="I54" s="127"/>
    </row>
    <row r="55" spans="1:9" ht="16.5" customHeight="1">
      <c r="A55" s="216"/>
      <c r="B55" s="216"/>
      <c r="C55" s="216"/>
      <c r="D55" s="216"/>
      <c r="E55" s="216"/>
      <c r="F55" s="216"/>
      <c r="G55" s="216"/>
      <c r="H55" s="216"/>
      <c r="I55" s="216"/>
    </row>
    <row r="56" spans="1:9" ht="16.5" customHeight="1">
      <c r="A56" s="104"/>
      <c r="B56" s="104"/>
      <c r="C56" s="105"/>
      <c r="D56" s="105"/>
      <c r="E56" s="105"/>
      <c r="F56" s="105"/>
      <c r="G56" s="105"/>
      <c r="H56" s="105"/>
      <c r="I56" s="105"/>
    </row>
    <row r="57" spans="1:9" ht="16.5" customHeight="1">
      <c r="A57" s="104"/>
      <c r="B57" s="104"/>
      <c r="C57" s="105"/>
      <c r="D57" s="105"/>
      <c r="E57" s="105"/>
      <c r="F57" s="105"/>
      <c r="G57" s="105"/>
      <c r="H57" s="105"/>
      <c r="I57" s="105"/>
    </row>
    <row r="58" spans="1:9" ht="16.5" customHeight="1">
      <c r="A58" s="207" t="s">
        <v>306</v>
      </c>
      <c r="B58" s="207"/>
      <c r="C58" s="207"/>
      <c r="D58" s="207"/>
      <c r="E58" s="207"/>
      <c r="F58" s="207"/>
      <c r="G58" s="207"/>
      <c r="H58" s="207"/>
      <c r="I58" s="207"/>
    </row>
    <row r="59" spans="1:9" ht="16.5" customHeight="1">
      <c r="A59" s="208" t="s">
        <v>305</v>
      </c>
      <c r="B59" s="208"/>
      <c r="C59" s="208"/>
      <c r="D59" s="208"/>
      <c r="E59" s="208"/>
      <c r="F59" s="208"/>
      <c r="G59" s="208"/>
      <c r="H59" s="208"/>
      <c r="I59" s="208"/>
    </row>
    <row r="60" spans="1:9" ht="16.5" customHeight="1">
      <c r="A60" s="209" t="s">
        <v>307</v>
      </c>
      <c r="B60" s="209"/>
      <c r="C60" s="209"/>
      <c r="D60" s="209"/>
      <c r="E60" s="209"/>
      <c r="F60" s="209"/>
      <c r="G60" s="209"/>
      <c r="H60" s="209"/>
      <c r="I60" s="209"/>
    </row>
    <row r="61" spans="1:9" ht="16.5" customHeight="1">
      <c r="A61" s="106"/>
      <c r="B61" s="106"/>
      <c r="C61" s="105"/>
      <c r="D61" s="105"/>
      <c r="E61" s="105"/>
      <c r="F61" s="105"/>
      <c r="G61" s="105"/>
      <c r="H61" s="105"/>
      <c r="I61" s="105"/>
    </row>
    <row r="62" spans="1:9" ht="16.5" customHeight="1">
      <c r="A62" s="106"/>
      <c r="B62" s="106"/>
      <c r="C62" s="105"/>
      <c r="D62" s="105"/>
      <c r="E62" s="105"/>
      <c r="F62" s="105"/>
      <c r="G62" s="105"/>
      <c r="H62" s="105"/>
      <c r="I62" s="105"/>
    </row>
    <row r="63" spans="1:9" ht="16.5" customHeight="1">
      <c r="A63" s="207"/>
      <c r="B63" s="207"/>
      <c r="C63" s="207"/>
      <c r="D63" s="207"/>
      <c r="E63" s="207"/>
      <c r="F63" s="207"/>
      <c r="G63" s="207"/>
      <c r="H63" s="207"/>
      <c r="I63" s="207"/>
    </row>
    <row r="64" spans="1:9" ht="16.5" customHeight="1">
      <c r="A64" s="208"/>
      <c r="B64" s="208"/>
      <c r="C64" s="208"/>
      <c r="D64" s="208"/>
      <c r="E64" s="208"/>
      <c r="F64" s="208"/>
      <c r="G64" s="208"/>
      <c r="H64" s="208"/>
      <c r="I64" s="208"/>
    </row>
    <row r="65" spans="1:9" ht="16.5" customHeight="1">
      <c r="A65" s="209"/>
      <c r="B65" s="209"/>
      <c r="C65" s="209"/>
      <c r="D65" s="209"/>
      <c r="E65" s="209"/>
      <c r="F65" s="209"/>
      <c r="G65" s="209"/>
      <c r="H65" s="209"/>
      <c r="I65" s="209"/>
    </row>
  </sheetData>
  <sheetProtection/>
  <mergeCells count="28">
    <mergeCell ref="A63:I63"/>
    <mergeCell ref="A64:I64"/>
    <mergeCell ref="A65:I65"/>
    <mergeCell ref="A55:I55"/>
    <mergeCell ref="A1:I1"/>
    <mergeCell ref="A2:I2"/>
    <mergeCell ref="B3:C3"/>
    <mergeCell ref="H3:I3"/>
    <mergeCell ref="B4:C4"/>
    <mergeCell ref="H4:I4"/>
    <mergeCell ref="A35:I35"/>
    <mergeCell ref="D3:E3"/>
    <mergeCell ref="D4:E4"/>
    <mergeCell ref="F3:G3"/>
    <mergeCell ref="F4:G4"/>
    <mergeCell ref="B37:C37"/>
    <mergeCell ref="D37:E37"/>
    <mergeCell ref="F37:G37"/>
    <mergeCell ref="A58:I58"/>
    <mergeCell ref="A59:I59"/>
    <mergeCell ref="A60:I60"/>
    <mergeCell ref="A3:A4"/>
    <mergeCell ref="A37:A38"/>
    <mergeCell ref="H37:I37"/>
    <mergeCell ref="B38:C38"/>
    <mergeCell ref="D38:E38"/>
    <mergeCell ref="F38:G38"/>
    <mergeCell ref="H38:I38"/>
  </mergeCells>
  <printOptions/>
  <pageMargins left="0.1968503937007874" right="0.1968503937007874" top="0.17" bottom="0.3937007874015748" header="0.15748031496062992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15">
      <selection activeCell="G31" sqref="G31"/>
    </sheetView>
  </sheetViews>
  <sheetFormatPr defaultColWidth="9.140625" defaultRowHeight="12.75"/>
  <cols>
    <col min="1" max="1" width="63.28125" style="2" customWidth="1"/>
    <col min="2" max="2" width="9.28125" style="2" customWidth="1"/>
    <col min="3" max="3" width="14.7109375" style="65" customWidth="1"/>
    <col min="4" max="16384" width="9.140625" style="2" customWidth="1"/>
  </cols>
  <sheetData>
    <row r="1" spans="1:3" ht="21">
      <c r="A1" s="181" t="s">
        <v>311</v>
      </c>
      <c r="B1" s="181"/>
      <c r="C1" s="181"/>
    </row>
    <row r="2" spans="1:3" ht="21">
      <c r="A2" s="181" t="s">
        <v>121</v>
      </c>
      <c r="B2" s="181"/>
      <c r="C2" s="181"/>
    </row>
    <row r="3" spans="1:3" ht="21">
      <c r="A3" s="2" t="s">
        <v>139</v>
      </c>
      <c r="C3" s="65">
        <v>307802</v>
      </c>
    </row>
    <row r="4" spans="1:3" ht="21">
      <c r="A4" s="2" t="s">
        <v>140</v>
      </c>
      <c r="C4" s="65">
        <v>7807.74</v>
      </c>
    </row>
    <row r="5" spans="1:3" ht="21">
      <c r="A5" s="2" t="s">
        <v>208</v>
      </c>
      <c r="C5" s="65">
        <v>6506.45</v>
      </c>
    </row>
    <row r="6" spans="1:3" ht="21">
      <c r="A6" s="2" t="s">
        <v>134</v>
      </c>
      <c r="C6" s="65">
        <v>1134464.12</v>
      </c>
    </row>
    <row r="7" spans="1:3" ht="21">
      <c r="A7" s="2" t="s">
        <v>209</v>
      </c>
      <c r="C7" s="65">
        <v>500</v>
      </c>
    </row>
    <row r="8" spans="1:3" ht="21">
      <c r="A8" s="44" t="s">
        <v>122</v>
      </c>
      <c r="B8" s="61"/>
      <c r="C8" s="67">
        <f>SUM(C3:C7)</f>
        <v>1457080.31</v>
      </c>
    </row>
    <row r="10" spans="1:3" ht="21">
      <c r="A10" s="181" t="s">
        <v>312</v>
      </c>
      <c r="B10" s="181"/>
      <c r="C10" s="181"/>
    </row>
    <row r="11" spans="1:3" ht="21">
      <c r="A11" s="181" t="s">
        <v>124</v>
      </c>
      <c r="B11" s="181"/>
      <c r="C11" s="181"/>
    </row>
    <row r="12" spans="1:3" ht="21">
      <c r="A12" s="2" t="s">
        <v>211</v>
      </c>
      <c r="B12" s="60"/>
      <c r="C12" s="66">
        <v>540000</v>
      </c>
    </row>
    <row r="13" spans="1:3" ht="21">
      <c r="A13" s="2" t="s">
        <v>212</v>
      </c>
      <c r="B13" s="60"/>
      <c r="C13" s="66">
        <v>350000</v>
      </c>
    </row>
    <row r="14" spans="1:3" ht="21">
      <c r="A14" s="2" t="s">
        <v>213</v>
      </c>
      <c r="B14" s="60"/>
      <c r="C14" s="66">
        <v>160000</v>
      </c>
    </row>
    <row r="15" spans="1:3" ht="21">
      <c r="A15" s="2" t="s">
        <v>214</v>
      </c>
      <c r="B15" s="60"/>
      <c r="C15" s="66">
        <v>30000</v>
      </c>
    </row>
    <row r="16" spans="1:3" ht="21">
      <c r="A16" s="2" t="s">
        <v>215</v>
      </c>
      <c r="B16" s="60"/>
      <c r="C16" s="66">
        <v>225000</v>
      </c>
    </row>
    <row r="17" spans="1:3" ht="21">
      <c r="A17" s="44" t="s">
        <v>122</v>
      </c>
      <c r="B17" s="61"/>
      <c r="C17" s="67">
        <f>SUM(C12:C16)</f>
        <v>1305000</v>
      </c>
    </row>
    <row r="19" spans="1:3" ht="21">
      <c r="A19" s="181" t="s">
        <v>313</v>
      </c>
      <c r="B19" s="181"/>
      <c r="C19" s="181"/>
    </row>
    <row r="20" spans="1:3" ht="21">
      <c r="A20" s="181" t="s">
        <v>123</v>
      </c>
      <c r="B20" s="181"/>
      <c r="C20" s="181"/>
    </row>
    <row r="21" spans="1:3" ht="21">
      <c r="A21" s="2" t="s">
        <v>217</v>
      </c>
      <c r="B21" s="44"/>
      <c r="C21" s="69">
        <v>18000</v>
      </c>
    </row>
    <row r="22" spans="1:3" ht="21">
      <c r="A22" s="2" t="s">
        <v>218</v>
      </c>
      <c r="B22" s="44"/>
      <c r="C22" s="69">
        <v>12000</v>
      </c>
    </row>
    <row r="23" spans="1:3" ht="21">
      <c r="A23" s="2" t="s">
        <v>219</v>
      </c>
      <c r="B23" s="60"/>
      <c r="C23" s="66">
        <v>9450</v>
      </c>
    </row>
    <row r="24" spans="1:3" ht="21">
      <c r="A24" s="2" t="s">
        <v>220</v>
      </c>
      <c r="B24" s="60"/>
      <c r="C24" s="66">
        <v>7000</v>
      </c>
    </row>
    <row r="25" spans="1:3" ht="21">
      <c r="A25" s="2" t="s">
        <v>221</v>
      </c>
      <c r="B25" s="60"/>
      <c r="C25" s="66">
        <v>5000</v>
      </c>
    </row>
    <row r="26" spans="1:3" ht="21">
      <c r="A26" s="2" t="s">
        <v>222</v>
      </c>
      <c r="B26" s="60"/>
      <c r="C26" s="66">
        <v>6400.2</v>
      </c>
    </row>
    <row r="27" spans="1:3" ht="21">
      <c r="A27" s="2" t="s">
        <v>223</v>
      </c>
      <c r="B27" s="60"/>
      <c r="C27" s="66">
        <v>11771.76</v>
      </c>
    </row>
    <row r="28" spans="1:3" ht="21">
      <c r="A28" s="2" t="s">
        <v>224</v>
      </c>
      <c r="B28" s="60"/>
      <c r="C28" s="66">
        <v>70630.56</v>
      </c>
    </row>
    <row r="29" spans="1:3" ht="21">
      <c r="A29" s="2" t="s">
        <v>225</v>
      </c>
      <c r="B29" s="60"/>
      <c r="C29" s="66">
        <v>26611.2</v>
      </c>
    </row>
    <row r="30" spans="1:3" ht="21">
      <c r="A30" s="2" t="s">
        <v>226</v>
      </c>
      <c r="B30" s="60"/>
      <c r="C30" s="66">
        <v>9676.8</v>
      </c>
    </row>
    <row r="31" spans="1:3" ht="21">
      <c r="A31" s="2" t="s">
        <v>227</v>
      </c>
      <c r="B31" s="60"/>
      <c r="C31" s="66">
        <v>8970</v>
      </c>
    </row>
    <row r="32" spans="1:3" ht="21">
      <c r="A32" s="2" t="s">
        <v>228</v>
      </c>
      <c r="B32" s="60"/>
      <c r="C32" s="66">
        <v>340000</v>
      </c>
    </row>
    <row r="33" spans="1:3" ht="21">
      <c r="A33" s="44" t="s">
        <v>122</v>
      </c>
      <c r="B33" s="61"/>
      <c r="C33" s="67">
        <f>SUM(C21:C32)</f>
        <v>525510.52</v>
      </c>
    </row>
    <row r="34" ht="21">
      <c r="B34" s="54"/>
    </row>
    <row r="35" spans="2:3" ht="21">
      <c r="B35" s="60"/>
      <c r="C35" s="68"/>
    </row>
    <row r="36" spans="2:3" ht="21">
      <c r="B36" s="60"/>
      <c r="C36" s="68"/>
    </row>
    <row r="37" spans="1:3" ht="21">
      <c r="A37" s="44"/>
      <c r="B37" s="61"/>
      <c r="C37" s="67"/>
    </row>
  </sheetData>
  <sheetProtection/>
  <mergeCells count="6">
    <mergeCell ref="A19:C19"/>
    <mergeCell ref="A20:C20"/>
    <mergeCell ref="A1:C1"/>
    <mergeCell ref="A2:C2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TOSHIBA</cp:lastModifiedBy>
  <cp:lastPrinted>2014-10-11T03:52:07Z</cp:lastPrinted>
  <dcterms:created xsi:type="dcterms:W3CDTF">2011-10-05T05:34:49Z</dcterms:created>
  <dcterms:modified xsi:type="dcterms:W3CDTF">2014-10-11T04:13:28Z</dcterms:modified>
  <cp:category/>
  <cp:version/>
  <cp:contentType/>
  <cp:contentStatus/>
</cp:coreProperties>
</file>